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5\"/>
    </mc:Choice>
  </mc:AlternateContent>
  <xr:revisionPtr revIDLastSave="0" documentId="13_ncr:1_{7FB07665-6E37-41E6-A038-F953D5E10A39}" xr6:coauthVersionLast="47" xr6:coauthVersionMax="47" xr10:uidLastSave="{00000000-0000-0000-0000-000000000000}"/>
  <bookViews>
    <workbookView xWindow="-120" yWindow="-120" windowWidth="29040" windowHeight="15720" xr2:uid="{00000000-000D-0000-FFFF-FFFF00000000}"/>
  </bookViews>
  <sheets>
    <sheet name="General data" sheetId="23"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2" i="18" l="1"/>
  <c r="I85" i="18"/>
  <c r="H85" i="18"/>
  <c r="X7" i="22"/>
  <c r="Z7" i="22"/>
  <c r="U10" i="22"/>
  <c r="U30" i="22" s="1"/>
  <c r="X37" i="22"/>
  <c r="X41" i="22"/>
  <c r="X42" i="22"/>
  <c r="X43" i="22"/>
  <c r="X44" i="22"/>
  <c r="X45" i="22"/>
  <c r="X46" i="22"/>
  <c r="X47" i="22"/>
  <c r="X48" i="22"/>
  <c r="X49" i="22"/>
  <c r="X50" i="22"/>
  <c r="X51" i="22"/>
  <c r="X52" i="22"/>
  <c r="X53" i="22"/>
  <c r="X54" i="22"/>
  <c r="X55" i="22"/>
  <c r="X56" i="22"/>
  <c r="X57" i="22"/>
  <c r="X58" i="22"/>
  <c r="X40" i="22"/>
  <c r="X14" i="22"/>
  <c r="Y39" i="22"/>
  <c r="W39" i="22"/>
  <c r="X38" i="22"/>
  <c r="X36" i="22"/>
  <c r="X12" i="22"/>
  <c r="X13" i="22"/>
  <c r="X15" i="22"/>
  <c r="X16" i="22"/>
  <c r="X17" i="22"/>
  <c r="X18" i="22"/>
  <c r="X19" i="22"/>
  <c r="X20" i="22"/>
  <c r="X21" i="22"/>
  <c r="X22" i="22"/>
  <c r="X23" i="22"/>
  <c r="X24" i="22"/>
  <c r="X25" i="22"/>
  <c r="X26" i="22"/>
  <c r="X27" i="22"/>
  <c r="X28" i="22"/>
  <c r="X29" i="22"/>
  <c r="X11" i="22"/>
  <c r="Y10" i="22"/>
  <c r="W10" i="22"/>
  <c r="X8" i="22"/>
  <c r="X9" i="22"/>
  <c r="U61" i="22"/>
  <c r="U62" i="22" s="1"/>
  <c r="U63" i="22"/>
  <c r="U39" i="22"/>
  <c r="U59" i="22" s="1"/>
  <c r="U32" i="22"/>
  <c r="U33" i="22" s="1"/>
  <c r="U34" i="22"/>
  <c r="X10" i="22" l="1"/>
  <c r="X32" i="22"/>
  <c r="X33" i="22" s="1"/>
  <c r="X34" i="22"/>
  <c r="X30" i="22"/>
  <c r="X39" i="22"/>
  <c r="X59" i="22" s="1"/>
  <c r="X61" i="22"/>
  <c r="X62" i="22" s="1"/>
  <c r="X63" i="22"/>
  <c r="I90" i="19"/>
  <c r="H90" i="19"/>
  <c r="I97" i="19"/>
  <c r="H97" i="19"/>
  <c r="I89" i="19" l="1"/>
  <c r="H107" i="19"/>
  <c r="I107" i="19"/>
  <c r="I108" i="19" s="1"/>
  <c r="H89" i="19"/>
  <c r="Z54" i="22"/>
  <c r="Z25" i="22"/>
  <c r="S63" i="22"/>
  <c r="T63" i="22"/>
  <c r="S61" i="22"/>
  <c r="S62" i="22" s="1"/>
  <c r="T61" i="22"/>
  <c r="T62" i="22" s="1"/>
  <c r="S39" i="22"/>
  <c r="S59" i="22" s="1"/>
  <c r="T39" i="22"/>
  <c r="T59" i="22" s="1"/>
  <c r="S34" i="22"/>
  <c r="T34" i="22"/>
  <c r="S32" i="22"/>
  <c r="S33" i="22" s="1"/>
  <c r="T32" i="22"/>
  <c r="T33" i="22" s="1"/>
  <c r="S10" i="22"/>
  <c r="S30" i="22" s="1"/>
  <c r="T10" i="22"/>
  <c r="T30" i="22" s="1"/>
  <c r="I20" i="21"/>
  <c r="H20" i="21"/>
  <c r="I13" i="21"/>
  <c r="H13" i="21"/>
  <c r="H108" i="19"/>
  <c r="I21" i="21" l="1"/>
  <c r="H21" i="21"/>
  <c r="I69" i="19" l="1"/>
  <c r="I78" i="18" l="1"/>
  <c r="H78" i="18"/>
  <c r="Z58" i="22" l="1"/>
  <c r="Z57" i="22"/>
  <c r="Z56" i="22"/>
  <c r="Z55" i="22"/>
  <c r="Z53" i="22"/>
  <c r="Z52" i="22"/>
  <c r="Z51" i="22"/>
  <c r="Z50" i="22"/>
  <c r="Z49" i="22"/>
  <c r="Z48" i="22"/>
  <c r="Z47" i="22"/>
  <c r="Z46" i="22"/>
  <c r="Z45" i="22"/>
  <c r="Z44" i="22"/>
  <c r="Z43" i="22"/>
  <c r="Z42" i="22"/>
  <c r="Z41" i="22"/>
  <c r="Z38" i="22"/>
  <c r="Z36" i="22"/>
  <c r="Z21" i="22"/>
  <c r="Z12" i="22"/>
  <c r="Z13" i="22"/>
  <c r="Z14" i="22"/>
  <c r="Z15" i="22"/>
  <c r="Z16" i="22"/>
  <c r="Z17" i="22"/>
  <c r="Z18" i="22"/>
  <c r="Z19" i="22"/>
  <c r="Z20" i="22"/>
  <c r="Z22" i="22"/>
  <c r="Z23" i="22"/>
  <c r="Z24" i="22"/>
  <c r="Z26" i="22"/>
  <c r="Z27" i="22"/>
  <c r="Z28" i="22"/>
  <c r="Z29" i="22"/>
  <c r="Z11" i="22"/>
  <c r="Z8" i="22"/>
  <c r="Z9" i="22"/>
  <c r="I32" i="22"/>
  <c r="I33" i="22" s="1"/>
  <c r="J32" i="22"/>
  <c r="J33" i="22" s="1"/>
  <c r="K32" i="22"/>
  <c r="K33" i="22" s="1"/>
  <c r="L32" i="22"/>
  <c r="L33" i="22" s="1"/>
  <c r="M32" i="22"/>
  <c r="M33" i="22" s="1"/>
  <c r="N32" i="22"/>
  <c r="N33" i="22" s="1"/>
  <c r="O32" i="22"/>
  <c r="O33" i="22" s="1"/>
  <c r="P32" i="22"/>
  <c r="P33" i="22" s="1"/>
  <c r="Q32" i="22"/>
  <c r="Q33" i="22" s="1"/>
  <c r="R32" i="22"/>
  <c r="R33" i="22" s="1"/>
  <c r="V32" i="22"/>
  <c r="V33" i="22" s="1"/>
  <c r="W32" i="22"/>
  <c r="W33" i="22" s="1"/>
  <c r="Y32" i="22"/>
  <c r="Y33" i="22" s="1"/>
  <c r="I34" i="22"/>
  <c r="J34" i="22"/>
  <c r="K34" i="22"/>
  <c r="L34" i="22"/>
  <c r="M34" i="22"/>
  <c r="N34" i="22"/>
  <c r="O34" i="22"/>
  <c r="P34" i="22"/>
  <c r="Q34" i="22"/>
  <c r="R34" i="22"/>
  <c r="V34" i="22"/>
  <c r="W34" i="22"/>
  <c r="Y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V61" i="22"/>
  <c r="V62" i="22" s="1"/>
  <c r="W61" i="22"/>
  <c r="W62" i="22" s="1"/>
  <c r="Y61" i="22"/>
  <c r="Y62" i="22" s="1"/>
  <c r="I63" i="22"/>
  <c r="J63" i="22"/>
  <c r="K63" i="22"/>
  <c r="L63" i="22"/>
  <c r="M63" i="22"/>
  <c r="N63" i="22"/>
  <c r="O63" i="22"/>
  <c r="P63" i="22"/>
  <c r="Q63" i="22"/>
  <c r="R63" i="22"/>
  <c r="V63" i="22"/>
  <c r="W63" i="22"/>
  <c r="Y63" i="22"/>
  <c r="H63" i="22"/>
  <c r="H61" i="22"/>
  <c r="H62" i="22" s="1"/>
  <c r="I39" i="22"/>
  <c r="I59" i="22" s="1"/>
  <c r="J39" i="22"/>
  <c r="J59" i="22" s="1"/>
  <c r="K39" i="22"/>
  <c r="K59" i="22" s="1"/>
  <c r="L39" i="22"/>
  <c r="L59" i="22" s="1"/>
  <c r="M39" i="22"/>
  <c r="M59" i="22" s="1"/>
  <c r="N39" i="22"/>
  <c r="N59" i="22" s="1"/>
  <c r="O39" i="22"/>
  <c r="O59" i="22" s="1"/>
  <c r="P39" i="22"/>
  <c r="P59" i="22" s="1"/>
  <c r="Q39" i="22"/>
  <c r="Q59" i="22" s="1"/>
  <c r="R39" i="22"/>
  <c r="R59" i="22" s="1"/>
  <c r="V39" i="22"/>
  <c r="V59" i="22" s="1"/>
  <c r="W59" i="22"/>
  <c r="Y59" i="22"/>
  <c r="H39" i="22"/>
  <c r="H59" i="22" s="1"/>
  <c r="Z10" i="22" l="1"/>
  <c r="Z63" i="22"/>
  <c r="Z34" i="22"/>
  <c r="Z32" i="22"/>
  <c r="Z33" i="22" s="1"/>
  <c r="Z61" i="22"/>
  <c r="Z40" i="22"/>
  <c r="Z37" i="22"/>
  <c r="Z39" i="22" s="1"/>
  <c r="I10" i="22"/>
  <c r="J10" i="22"/>
  <c r="J30" i="22" s="1"/>
  <c r="K10" i="22"/>
  <c r="K30" i="22" s="1"/>
  <c r="L10" i="22"/>
  <c r="L30" i="22" s="1"/>
  <c r="M10" i="22"/>
  <c r="M30" i="22" s="1"/>
  <c r="N10" i="22"/>
  <c r="N30" i="22" s="1"/>
  <c r="O10" i="22"/>
  <c r="O30" i="22" s="1"/>
  <c r="P10" i="22"/>
  <c r="P30" i="22" s="1"/>
  <c r="Q10" i="22"/>
  <c r="Q30" i="22" s="1"/>
  <c r="R10" i="22"/>
  <c r="R30" i="22" s="1"/>
  <c r="V10" i="22"/>
  <c r="V30" i="22" s="1"/>
  <c r="W30" i="22"/>
  <c r="Y30" i="22"/>
  <c r="Z30" i="22"/>
  <c r="H10" i="22"/>
  <c r="H30" i="22" s="1"/>
  <c r="I48" i="21"/>
  <c r="H48" i="21"/>
  <c r="I42" i="21"/>
  <c r="H42" i="21"/>
  <c r="H49" i="21" l="1"/>
  <c r="Z59" i="22"/>
  <c r="I30" i="22"/>
  <c r="Z62" i="22"/>
  <c r="I49" i="21"/>
  <c r="I35" i="21"/>
  <c r="I29" i="21"/>
  <c r="H35" i="21"/>
  <c r="H29" i="21"/>
  <c r="I54" i="20"/>
  <c r="H54" i="20"/>
  <c r="I48" i="20"/>
  <c r="H48" i="20"/>
  <c r="I41" i="20"/>
  <c r="H41" i="20"/>
  <c r="I35" i="20"/>
  <c r="H35" i="20"/>
  <c r="I19" i="20"/>
  <c r="H19" i="20"/>
  <c r="H9" i="20"/>
  <c r="H18" i="20" s="1"/>
  <c r="I9" i="20"/>
  <c r="I18" i="20" s="1"/>
  <c r="I24" i="20" l="1"/>
  <c r="I27" i="20" s="1"/>
  <c r="I55" i="20"/>
  <c r="H24" i="20"/>
  <c r="H27" i="20" s="1"/>
  <c r="H55" i="20"/>
  <c r="I42" i="20"/>
  <c r="I36" i="21"/>
  <c r="I51" i="21" s="1"/>
  <c r="I53" i="21" s="1"/>
  <c r="H42" i="20"/>
  <c r="H36" i="21"/>
  <c r="H51" i="21" s="1"/>
  <c r="H53" i="21" s="1"/>
  <c r="I110" i="19"/>
  <c r="H110" i="19"/>
  <c r="I84" i="19"/>
  <c r="H84" i="19"/>
  <c r="H69" i="19"/>
  <c r="I47" i="19"/>
  <c r="H47" i="19"/>
  <c r="H36" i="19"/>
  <c r="I36" i="19"/>
  <c r="I28" i="19"/>
  <c r="H28" i="19"/>
  <c r="I25" i="19"/>
  <c r="H25" i="19"/>
  <c r="I19" i="19"/>
  <c r="H19" i="19"/>
  <c r="I15" i="19"/>
  <c r="H15" i="19"/>
  <c r="I7" i="19"/>
  <c r="H7" i="19"/>
  <c r="I118" i="18"/>
  <c r="H118" i="18"/>
  <c r="I106" i="18"/>
  <c r="H106" i="18"/>
  <c r="I99" i="18"/>
  <c r="H99" i="18"/>
  <c r="I92" i="18"/>
  <c r="I95" i="18"/>
  <c r="H95" i="18"/>
  <c r="I60" i="18"/>
  <c r="H60" i="18"/>
  <c r="H53" i="18"/>
  <c r="I53" i="18"/>
  <c r="I45" i="18"/>
  <c r="H45" i="18"/>
  <c r="H17" i="18"/>
  <c r="I57" i="20" l="1"/>
  <c r="I59" i="20" s="1"/>
  <c r="H57" i="20"/>
  <c r="H59" i="20" s="1"/>
  <c r="H59" i="19"/>
  <c r="I59" i="19"/>
  <c r="H75" i="18"/>
  <c r="H134" i="18" s="1"/>
  <c r="H13" i="19"/>
  <c r="H60" i="19" s="1"/>
  <c r="H44" i="18"/>
  <c r="I75" i="18"/>
  <c r="I134" i="18" s="1"/>
  <c r="I13" i="19"/>
  <c r="I60" i="19" s="1"/>
  <c r="I44" i="18"/>
  <c r="I38" i="18"/>
  <c r="H38" i="18"/>
  <c r="I27" i="18"/>
  <c r="H27" i="18"/>
  <c r="I17" i="18"/>
  <c r="H10" i="18"/>
  <c r="I10" i="18"/>
  <c r="H63" i="19" l="1"/>
  <c r="H9" i="18"/>
  <c r="H72" i="18" s="1"/>
  <c r="I62" i="19"/>
  <c r="I63" i="19"/>
  <c r="H62" i="19"/>
  <c r="H61" i="19"/>
  <c r="I61" i="19"/>
  <c r="I9" i="18"/>
  <c r="I72" i="18" s="1"/>
  <c r="H66" i="19" l="1"/>
  <c r="H67" i="19"/>
  <c r="I66" i="19"/>
  <c r="I67" i="19"/>
  <c r="I65" i="19"/>
  <c r="H65" i="19"/>
</calcChain>
</file>

<file path=xl/sharedStrings.xml><?xml version="1.0" encoding="utf-8"?>
<sst xmlns="http://schemas.openxmlformats.org/spreadsheetml/2006/main" count="559" uniqueCount="495">
  <si>
    <t>ISSUER’S GENERAL DATA</t>
  </si>
  <si>
    <t>Reporting period:</t>
  </si>
  <si>
    <t>to</t>
  </si>
  <si>
    <t>Year:</t>
  </si>
  <si>
    <t xml:space="preserve">Annual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</si>
  <si>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</si>
  <si>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</si>
  <si>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</si>
  <si>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</si>
  <si>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</si>
  <si>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</si>
  <si>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</si>
  <si>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</si>
  <si>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</si>
  <si>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</si>
  <si>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</si>
  <si>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</si>
  <si>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</si>
  <si>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</si>
  <si>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</si>
  <si>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</si>
  <si>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</si>
  <si>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</si>
  <si>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</si>
  <si>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</si>
  <si>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</si>
  <si>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</si>
  <si>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</si>
  <si>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</si>
  <si>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</si>
  <si>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</si>
  <si>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</si>
  <si>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</si>
  <si>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</si>
  <si>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</si>
  <si>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</si>
  <si>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</si>
  <si>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</si>
  <si>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</si>
  <si>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</si>
  <si>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</si>
  <si>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in EUR</t>
  </si>
  <si>
    <t>Item</t>
  </si>
  <si>
    <r>
      <rPr>
        <b/>
        <sz val="9"/>
        <rFont val="Arial"/>
        <family val="2"/>
        <charset val="238"/>
      </rPr>
      <t xml:space="preserve">ADP
</t>
    </r>
    <r>
      <rPr>
        <b/>
        <sz val="7"/>
        <color rgb="FF000000"/>
        <rFont val="Arial"/>
        <family val="2"/>
        <charset val="238"/>
      </rPr>
      <t>code</t>
    </r>
  </si>
  <si>
    <t>Last day of the preceding business year</t>
  </si>
  <si>
    <t>At the reporting date of the current period</t>
  </si>
  <si>
    <t>A) RECEIVABLES FOR SUBSCRIBED CAPITAL UNPAID</t>
  </si>
  <si>
    <r>
      <rPr>
        <b/>
        <sz val="9"/>
        <color indexed="62"/>
        <rFont val="Arial"/>
        <family val="2"/>
        <charset val="238"/>
      </rPr>
      <t xml:space="preserve">B) FIXED ASSETS </t>
    </r>
    <r>
      <rPr>
        <sz val="9"/>
        <color indexed="62"/>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</si>
  <si>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</si>
  <si>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</si>
  <si>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</si>
  <si>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</si>
  <si>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</si>
  <si>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</si>
  <si>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</si>
  <si>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</si>
  <si>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</si>
  <si>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</si>
  <si>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</si>
  <si>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</si>
  <si>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</si>
  <si>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</si>
  <si>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</si>
  <si>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</si>
  <si>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</si>
  <si>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</si>
  <si>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</si>
  <si>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</si>
  <si>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</si>
  <si>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</si>
  <si>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Investments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</si>
  <si>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</si>
  <si>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</si>
  <si>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</si>
  <si>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</si>
  <si>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</si>
  <si>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</si>
  <si>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</si>
  <si>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</si>
  <si>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</si>
  <si>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</si>
  <si>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</si>
  <si>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color indexed="62"/>
        <rFont val="Arial"/>
        <family val="2"/>
        <charset val="238"/>
      </rPr>
      <t xml:space="preserve">C)  CURRENT ASSETS </t>
    </r>
    <r>
      <rPr>
        <sz val="9"/>
        <color indexed="62"/>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</si>
  <si>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</si>
  <si>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</si>
  <si>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</si>
  <si>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</si>
  <si>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</si>
  <si>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</si>
  <si>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</si>
  <si>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</si>
  <si>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</si>
  <si>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</si>
  <si>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</si>
  <si>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</si>
  <si>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</si>
  <si>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</si>
  <si>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</si>
  <si>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</si>
  <si>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</si>
  <si>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5 Investment in other securities of companies linked by virtue of participating interests</t>
  </si>
  <si>
    <t xml:space="preserve">     9 Other financial assets</t>
  </si>
  <si>
    <t>IV CASH AT BANK AND IN HAND</t>
  </si>
  <si>
    <t>D ) PREPAID EXPENSES AND ACCRUED INCOME</t>
  </si>
  <si>
    <r>
      <rPr>
        <b/>
        <sz val="9"/>
        <color indexed="62"/>
        <rFont val="Arial"/>
        <family val="2"/>
        <charset val="238"/>
      </rPr>
      <t xml:space="preserve">E)  TOTAL ASSETS </t>
    </r>
    <r>
      <rPr>
        <sz val="9"/>
        <color indexed="62"/>
        <rFont val="Arial"/>
        <family val="2"/>
        <charset val="238"/>
      </rPr>
      <t>(ADP 001+002+037+064)</t>
    </r>
  </si>
  <si>
    <t>OFF-BALANCE SHEET ITEMS</t>
  </si>
  <si>
    <t>LIABILITIES</t>
  </si>
  <si>
    <r>
      <rPr>
        <b/>
        <sz val="9"/>
        <color indexed="62"/>
        <rFont val="Arial"/>
        <family val="2"/>
        <charset val="238"/>
      </rPr>
      <t xml:space="preserve">A)  CAPITAL AND RESERVES </t>
    </r>
    <r>
      <rPr>
        <sz val="9"/>
        <color indexed="62"/>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</si>
  <si>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</si>
  <si>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</si>
  <si>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</si>
  <si>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</si>
  <si>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</si>
  <si>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</si>
  <si>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</si>
  <si>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</si>
  <si>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</si>
  <si>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</si>
  <si>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</si>
  <si>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</si>
  <si>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</si>
  <si>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</si>
  <si>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</si>
  <si>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</si>
  <si>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</si>
  <si>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</si>
  <si>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</si>
  <si>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</si>
  <si>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</si>
  <si>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</si>
  <si>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</si>
  <si>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color indexed="62"/>
        <rFont val="Arial"/>
        <family val="2"/>
        <charset val="238"/>
      </rPr>
      <t xml:space="preserve">B)  PROVISIONS </t>
    </r>
    <r>
      <rPr>
        <sz val="9"/>
        <color indexed="62"/>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</si>
  <si>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</si>
  <si>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</si>
  <si>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</si>
  <si>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</si>
  <si>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</si>
  <si>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</si>
  <si>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color indexed="62"/>
        <rFont val="Arial"/>
        <family val="2"/>
        <charset val="238"/>
      </rPr>
      <t xml:space="preserve">C)  LONG-TERM LIABILITIES </t>
    </r>
    <r>
      <rPr>
        <sz val="9"/>
        <color indexed="62"/>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</si>
  <si>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</si>
  <si>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</si>
  <si>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</si>
  <si>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</si>
  <si>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</si>
  <si>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</si>
  <si>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</si>
  <si>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</si>
  <si>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</si>
  <si>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</si>
  <si>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</si>
  <si>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color indexed="62"/>
        <rFont val="Arial"/>
        <family val="2"/>
        <charset val="238"/>
      </rPr>
      <t xml:space="preserve">D)  SHORT-TERM LIABILITIES </t>
    </r>
    <r>
      <rPr>
        <sz val="9"/>
        <color indexed="62"/>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</si>
  <si>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</si>
  <si>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</si>
  <si>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</si>
  <si>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</si>
  <si>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</si>
  <si>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</si>
  <si>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color indexed="62"/>
        <rFont val="Arial"/>
        <family val="2"/>
        <charset val="238"/>
      </rPr>
      <t xml:space="preserve">F)  TOTAL – LIABILITIES </t>
    </r>
    <r>
      <rPr>
        <sz val="9"/>
        <color indexed="62"/>
        <rFont val="Arial"/>
        <family val="2"/>
        <charset val="238"/>
      </rPr>
      <t>(ADP 067+091+098+110+125)</t>
    </r>
  </si>
  <si>
    <t>G)  OFF-BALANCE SHEET ITEMS</t>
  </si>
  <si>
    <t>STATEMENT OF PROFIT OR LOSS</t>
  </si>
  <si>
    <t>for the period __.__.____ to __.__.____</t>
  </si>
  <si>
    <r>
      <rPr>
        <b/>
        <sz val="9"/>
        <rFont val="Arial"/>
        <family val="2"/>
        <charset val="238"/>
      </rPr>
      <t xml:space="preserve">ADP
</t>
    </r>
    <r>
      <rPr>
        <b/>
        <sz val="8"/>
        <color rgb="FF000000"/>
        <rFont val="Arial"/>
        <family val="2"/>
        <charset val="238"/>
      </rPr>
      <t>code</t>
    </r>
  </si>
  <si>
    <t>Same period of the previous year</t>
  </si>
  <si>
    <t>Current period</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</si>
  <si>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</si>
  <si>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</si>
  <si>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</si>
  <si>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</si>
  <si>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</si>
  <si>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</si>
  <si>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</si>
  <si>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</si>
  <si>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011)</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</si>
  <si>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</si>
  <si>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</si>
  <si>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</si>
  <si>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</si>
  <si>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</si>
  <si>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</si>
  <si>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</si>
  <si>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</si>
  <si>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</si>
  <si>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</si>
  <si>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</si>
  <si>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</si>
  <si>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</si>
  <si>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</si>
  <si>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</si>
  <si>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</si>
  <si>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</si>
  <si>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</si>
  <si>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</si>
  <si>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</si>
  <si>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</si>
  <si>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</si>
  <si>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</si>
  <si>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</si>
  <si>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</si>
  <si>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</si>
  <si>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</si>
  <si>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</si>
  <si>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</si>
  <si>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</si>
  <si>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</si>
  <si>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</si>
  <si>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</si>
  <si>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</si>
  <si>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</si>
  <si>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</si>
  <si>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</si>
  <si>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</si>
  <si>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</si>
  <si>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</si>
  <si>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</si>
  <si>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</si>
  <si>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</si>
  <si>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</si>
  <si>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</si>
  <si>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</si>
  <si>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</si>
  <si>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</si>
  <si>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</si>
  <si>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</si>
  <si>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</si>
  <si>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</si>
  <si>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</si>
  <si>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</si>
  <si>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</si>
  <si>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</si>
  <si>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</si>
  <si>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</si>
  <si>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</si>
  <si>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</si>
  <si>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</si>
  <si>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</si>
  <si>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</si>
  <si>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</si>
  <si>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</si>
  <si>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</si>
  <si>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</si>
  <si>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</si>
  <si>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</si>
  <si>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</si>
  <si>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</si>
  <si>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</si>
  <si>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</si>
  <si>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</si>
  <si>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</si>
  <si>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</si>
  <si>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</si>
  <si>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</si>
  <si>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</si>
  <si>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</si>
  <si>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</si>
  <si>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</si>
  <si>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</si>
  <si>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Profit or loss arising from subsequent measurement of debt securities at fair value through other comprehensive income</t>
  </si>
  <si>
    <t>3 Profit or loss arising from effective cash flow hedging</t>
  </si>
  <si>
    <t>4 Profit or loss arising from effective hedge of a net investment in a foreign operation</t>
  </si>
  <si>
    <t>5 Share in other comprehensive income/loss of companies linked by virtue of participating interests</t>
  </si>
  <si>
    <t>6 Changes in fair value of the time value of an option</t>
  </si>
  <si>
    <t>7 Changes in fair value of the forward elements of forward contracts</t>
  </si>
  <si>
    <t>8 Other items that may be reclassified to profit or loss</t>
  </si>
  <si>
    <t>9 Income tax relating to items that may be reclassified to profit or loss</t>
  </si>
  <si>
    <r>
      <rPr>
        <b/>
        <sz val="9"/>
        <rFont val="Arial"/>
        <family val="2"/>
        <charset val="238"/>
      </rPr>
      <t>V</t>
    </r>
    <r>
      <rPr>
        <b/>
        <sz val="9"/>
        <rFont val="Arial"/>
        <family val="2"/>
        <charset val="238"/>
      </rPr>
      <t xml:space="preserve"> </t>
    </r>
    <r>
      <rPr>
        <b/>
        <sz val="9"/>
        <rFont val="Arial"/>
        <family val="2"/>
        <charset val="238"/>
      </rPr>
      <t xml:space="preserve">NET OTHER COMPREHENSIVE INCOME OR LOSS </t>
    </r>
    <r>
      <rPr>
        <sz val="9"/>
        <color rgb="FF000000"/>
        <rFont val="Arial"/>
        <family val="2"/>
        <charset val="238"/>
      </rPr>
      <t>(ADP 080+087 - 086 - 096)</t>
    </r>
  </si>
  <si>
    <r>
      <rPr>
        <b/>
        <sz val="9"/>
        <rFont val="Arial"/>
        <family val="2"/>
        <charset val="238"/>
      </rPr>
      <t>VI</t>
    </r>
    <r>
      <rPr>
        <b/>
        <sz val="9"/>
        <rFont val="Arial"/>
        <family val="2"/>
        <charset val="238"/>
      </rPr>
      <t xml:space="preserve"> </t>
    </r>
    <r>
      <rPr>
        <b/>
        <sz val="9"/>
        <rFont val="Arial"/>
        <family val="2"/>
        <charset val="238"/>
      </rPr>
      <t xml:space="preserve">COMPREHENSIVE INCOME OR LOSS FOR THE PERIOD </t>
    </r>
    <r>
      <rPr>
        <sz val="9"/>
        <color rgb="FF000000"/>
        <rFont val="Arial"/>
        <family val="2"/>
        <charset val="238"/>
      </rPr>
      <t>(ADP 078+097)</t>
    </r>
  </si>
  <si>
    <t>APPENDIX to the Statement on comprehensive income (to be filled in by undertakings that draw up consolidated statements)</t>
  </si>
  <si>
    <r>
      <rPr>
        <b/>
        <sz val="9"/>
        <color indexed="18"/>
        <rFont val="Arial"/>
        <family val="2"/>
        <charset val="238"/>
      </rPr>
      <t>VII</t>
    </r>
    <r>
      <rPr>
        <b/>
        <sz val="9"/>
        <color indexed="18"/>
        <rFont val="Arial"/>
        <family val="2"/>
        <charset val="238"/>
      </rPr>
      <t xml:space="preserve"> </t>
    </r>
    <r>
      <rPr>
        <b/>
        <sz val="9"/>
        <color indexed="18"/>
        <rFont val="Arial"/>
        <family val="2"/>
        <charset val="238"/>
      </rPr>
      <t xml:space="preserve">COMPREHENSIVE INCOME OR LOSS FOR THE PERIOD </t>
    </r>
    <r>
      <rPr>
        <sz val="9"/>
        <color indexed="18"/>
        <rFont val="Arial"/>
        <family val="2"/>
        <charset val="238"/>
      </rPr>
      <t>(ADP 100+101)</t>
    </r>
  </si>
  <si>
    <t>1 Attributable to owners of the parent</t>
  </si>
  <si>
    <t>2 Attributable to minority (non-controlling) interest</t>
  </si>
  <si>
    <t>STATEMENT OF CASH FLOWS - indirect method</t>
  </si>
  <si>
    <r>
      <rPr>
        <b/>
        <sz val="8"/>
        <rFont val="Arial"/>
        <family val="2"/>
        <charset val="238"/>
      </rPr>
      <t>ADP
code</t>
    </r>
  </si>
  <si>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</si>
  <si>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</si>
  <si>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</si>
  <si>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</si>
  <si>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</si>
  <si>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</si>
  <si>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</si>
  <si>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</si>
  <si>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</si>
  <si>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</si>
  <si>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</si>
  <si>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</si>
  <si>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</si>
  <si>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</si>
  <si>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</si>
  <si>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</si>
  <si>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</si>
  <si>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</si>
  <si>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</si>
  <si>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</si>
  <si>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</si>
  <si>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</si>
  <si>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</si>
  <si>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</si>
  <si>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</si>
  <si>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</si>
  <si>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</si>
  <si>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</si>
  <si>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</si>
  <si>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</si>
  <si>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</si>
  <si>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</si>
  <si>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</si>
  <si>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</si>
  <si>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</si>
  <si>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</si>
  <si>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</si>
  <si>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</si>
  <si>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</si>
  <si>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</si>
  <si>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</si>
  <si>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</si>
  <si>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</si>
  <si>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</si>
  <si>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</si>
  <si>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</si>
  <si>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</si>
  <si>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</si>
  <si>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</si>
  <si>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</si>
  <si>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</si>
  <si>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</si>
  <si>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</si>
  <si>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</si>
  <si>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</si>
  <si>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</si>
  <si>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</si>
  <si>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</si>
  <si>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</si>
  <si>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</si>
  <si>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</si>
  <si>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</si>
  <si>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</si>
  <si>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</si>
  <si>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</si>
  <si>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</si>
  <si>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</si>
  <si>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</si>
  <si>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</si>
  <si>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</si>
  <si>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</si>
  <si>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</si>
  <si>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</si>
  <si>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</si>
  <si>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</si>
  <si>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</si>
  <si>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</si>
  <si>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</si>
  <si>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</si>
  <si>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</si>
  <si>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</si>
  <si>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</si>
  <si>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</si>
  <si>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</si>
  <si>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</si>
  <si>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</si>
  <si>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</si>
  <si>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</si>
  <si>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</si>
  <si>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</si>
  <si>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</si>
  <si>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</si>
  <si>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</si>
  <si>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</si>
  <si>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</si>
  <si>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</si>
  <si>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</si>
  <si>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</si>
  <si>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</si>
  <si>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</si>
  <si>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</si>
  <si>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</si>
  <si>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</si>
  <si>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</si>
  <si>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t>Minority (non-controlling)
 interest</t>
  </si>
  <si>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</si>
  <si>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</si>
  <si>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</si>
  <si>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</si>
  <si>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</si>
  <si>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</si>
  <si>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</si>
  <si>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</si>
  <si>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</si>
  <si>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</si>
  <si>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</si>
  <si>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</si>
  <si>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</si>
  <si>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</si>
  <si>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</si>
  <si>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</si>
  <si>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</si>
  <si>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</si>
  <si>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</si>
  <si>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</si>
  <si>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</si>
  <si>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</si>
  <si>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</si>
  <si>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</si>
  <si>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</si>
  <si>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</si>
  <si>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</si>
  <si>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</si>
  <si>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</si>
  <si>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</si>
  <si>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</si>
  <si>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</si>
  <si>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</si>
  <si>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</si>
  <si>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</si>
  <si>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</si>
  <si>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</si>
  <si>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</si>
  <si>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</si>
  <si>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</si>
  <si>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</si>
  <si>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</si>
  <si>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</si>
  <si>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</si>
  <si>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</si>
  <si>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</si>
  <si>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</si>
  <si>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</si>
  <si>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</si>
  <si>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</si>
  <si>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</si>
  <si>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10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</si>
  <si>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</si>
  <si>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</si>
  <si>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</si>
  <si>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</si>
  <si>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</si>
  <si>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</si>
  <si>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</si>
  <si>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</si>
  <si>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</si>
  <si>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</si>
  <si>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20 Payment of share in profit/dividend</t>
  </si>
  <si>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</si>
  <si>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</si>
  <si>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</si>
  <si>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</si>
  <si>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</si>
  <si>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3474771</t>
  </si>
  <si>
    <t>40020883</t>
  </si>
  <si>
    <t>36201212847</t>
  </si>
  <si>
    <t>30577</t>
  </si>
  <si>
    <t>Valamar Riviera d.d.</t>
  </si>
  <si>
    <t>HR</t>
  </si>
  <si>
    <t>529900DUWS1DGNEK4C68</t>
  </si>
  <si>
    <t>Poreč</t>
  </si>
  <si>
    <t>Stancija Kaligari 1</t>
  </si>
  <si>
    <t>uprava@valamar.com</t>
  </si>
  <si>
    <t>www.valamar-riviera.com</t>
  </si>
  <si>
    <t>Benčić Vedran</t>
  </si>
  <si>
    <t>052 408 034</t>
  </si>
  <si>
    <t>vedran.bencic@valamar.com</t>
  </si>
  <si>
    <t>Deloitte d.o.o., UHY Rudan d.o.o.</t>
  </si>
  <si>
    <t>Goran Končar, Vedrana Miletić</t>
  </si>
  <si>
    <t xml:space="preserve">balance as at 31.12.2025 </t>
  </si>
  <si>
    <t>Submitter: Valamar Riviera d.d.</t>
  </si>
  <si>
    <t>for the period 01.01.2025 to 31.12.2025</t>
  </si>
  <si>
    <t>for the period 01.01.2025. to 31.12.2025.</t>
  </si>
  <si>
    <t xml:space="preserve">                   NOTES TO FINANCIAL STATEMENTS – AFS
Name of issuer:   Valamar Riviera d.d. 
Personal identification number (OIB):   36201212847
Reporting period: 01/01/2025 to 31/12/2025
Notes to the financial statements are to be drawn up in accordance with the International Financial Reporting Standards (hereinafter: IFRS) in such a way that they:
a) present information about the basis for the preparation of the financial statements and the specific accounting policies used in accordance with the International Accounting Standard 1 (IAS 1),
b) disclose any information required by IFRSs that is not presented elsewhere in the statement of financial position, statement of comprehensive income, statement of cash flows and statement of changes in equity,
c) provide additional information that is not presented elsewhere in the statement of financial position, statement of comprehensive income, statement of cash flows and statement of changes in equity, but is relevant for understanding any of them.
(d) in the notes to the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of advances and credits granted to the members of the administrative, managerial and supervisory bodies, with indications of the interest rates, main conditions and any amounts repaid, written-off or revoked, as well as commitments entered into on their behalf by way of guarantees of any kind, with an indication of the total for each category
5. the amount and nature of individual items of income or expenditure which are of exceptional size or incidence
6. amounts owed by the issuer and falling due after more than five years, as well as the total debts of the issuer covered by valuable security furnished, with an indication of the nature and form of the security
7. average number of employees during the financial year
8.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9. the amount of the emoluments granted in respect of the financial year to the members of the administrative, managerial and supervisory bodies by reason of their responsibilities, and any commitments arising or entered into in respect of retirement pensions for former members of those bodies, with an indication of the total for each category
10. the average number of persons employed during the financial year, broken down by categories and, if they are not disclosed separately in the profit and loss account, the staff costs relating to the financial year, broken down between net salaries and wages, tax costs and contributions from salaries, contributions on salaries and other salary costs, excluding cost allowances
11. where a provision for deferred tax is recognised in the balance sheet, the deferred tax balances at the end of the financial year, and the movement in those balances during the financial year
12.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13. the number and the nominal value or, in the absence of a nominal value, the accounting par value of the shares subscribed during the financial year within the limits of the authorised capital
14. where there is more than one class of shares, the number and the nominal value or, in the absence of a nominal value, the accounting value for each class
15. the existence of any participation certificates, convertible debentures, warrants, options or similar securities or rights, with an indication of their number and the rights they confer
16. the name, registered office and legal form of each of the companies of which the issuer is a member having unlimited liability
17. the name and registered office of the company which draws up the consolidated financial statements of the largest group of companies of which the issuer forms part as a controlled group member
18. the name and registered office of the company which draws up the consolidated financial statements of the smallest group of companies of which the issuer forms part as a controlled group member and which is also included in the group of companies referred to in point 17
19. the place where copies of the consolidated financial statements referred to in points 17 and 18 may be obtained, provided that they are available
20. the proposed appropriation of profit or treatment of loss, or where applicable, the appropriation of the profit or treatment of the loss
21.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22. the nature and the financial effect of material events arising after the balance sheet date which are not reflected in the profit and loss account or balance sheet
23. the net income broken down by categories of activity and into geographical markets, in so far as those categories and markets differ substantially from one another, taking account of the manner in which the sale of products and the provision of services are organised.
24  the total fees for the financial year charged by each statutory auditor or audit firm for the statutory audit of the annual financial statements, i.e. annual consolidated financial statements, the total fees charged for other assurance services, the total fees charged for tax advisory services and the total fees charged for other non-audit services, total research and development expenditure as the basis for granting state aid.
</t>
  </si>
  <si>
    <t xml:space="preserve">Detailed information on financial statements are available in PDF document „Annual report 2025“ which has been simultaneously published with this document on HANFA (Croatian Financial Services Supervisory Agency), Zagreb Stock Exchange and Issuers web pages. </t>
  </si>
  <si>
    <t xml:space="preserve">Detailed information on the preparation of financial statements and certain accounting policies are available in PDF document „Annual report 2025“ which has been simultaneously published with this document on HANFA (Croatian Financial Services Supervisory Agency), Zagreb Stock Exchange and Issuers web pages. </t>
  </si>
  <si>
    <t>Company Valamar Riviera d.d. below presents comparison tables of items in GFI POD financial statements and audited Notes for 2025.</t>
  </si>
  <si>
    <t>Summary of adjustments of GFI-POD balance sheet and unconsolidated balance sheet from Audited report for 2025</t>
  </si>
  <si>
    <t>GFI-POD item "Tangible assets" (ADP 010; EUR 618,472 thous.) is in Audited report presented under items "Property, plant and equipment" (EUR 541,673 thous.), "Investment property" (EUR 275 thous.) and "Right-of-use assets" (EUR 76,524 thous.).</t>
  </si>
  <si>
    <t>GFI-POD item "Fixed financial assets" (ADP 020; EUR 148,239 thous.) is in Audited report presented under items "Investment in subsidiaries" (EUR 124,259 thous.), "Investment in associate"(EUR 17,503 thous.), "Financial assets" (EUR 79 thous.), in the non-current part of the item "Derivative financial instruments"(EUR 2,049 thous.) and non-current part of item "Loans and deposits" (EUR 4,349 thous.).</t>
  </si>
  <si>
    <t>GFI-POD item "Receivables" (ADP 046; EUR 14,107 thous.) and GFI-POD item "Prepaid expenses and accrued income" (ADP 064; EUR 3,675 thous.) is in Audited report presented under items "Trade and other receivables" (EUR 13,517 thous.) and "Receivables for prepaid income tax" (EUR 4,265 thous.).</t>
  </si>
  <si>
    <t>GFI-POD item "Shot-term financial assets" (ADP 053; EUR 256 thous.) is in Audited report presented under item "Loans and deposits" - current part (EUR 108 thous.) and current part of the item "Derivative financial instruments" (EUR 148 thous.).</t>
  </si>
  <si>
    <t>GFI-POD item "Cash in hand and in bank" (ADP 063; EUR 1,843 thous.) is in Audited report presented under item "Cash and cash equivalents" (EUR 1,843 thous.).</t>
  </si>
  <si>
    <t>GFI-POD item "Capital and reserves" (ADP 067; EUR 416,280 thous.) is in Audited report presented under item "Share capital" (EUR 416,280 thous.).</t>
  </si>
  <si>
    <t>Summary of adjustments of GFI-POD reclassified income statement and unconsolidated statement of comprehensive income from Audited report for 2025</t>
  </si>
  <si>
    <t>GFI-POD item "Operating income" (ADP 001; EUR 350,866 thous.) is in Audited report presented under item "Sales revenue" (EUR 345,636 thous.), "Other income" (EUR 4,674 thous.) and "Other gains/(losses) – net" (EUR 556 thous.).</t>
  </si>
  <si>
    <t>GFI-POD item "Operating expenses" (ADP 007; EUR 313,594 thous.) is in Audited report presented under item "Cost of materials and services" (EUR 108,654 thous.), "Staff costs" (EUR 133,775 thous.), "Depreciation and amortisation" (EUR 54,577 thous.) and "Other operating expenses" (EUR 16,588 thous.).</t>
  </si>
  <si>
    <t>GFI-POD item "Material costs" (ADP 009; EUR 108,654 thous.) is in Audited report presented under item "Cost of materials and services" (EUR 108,654 thous.).</t>
  </si>
  <si>
    <t>GFI-POD item "Staff costs" (ADP 013; EUR 107,844 thous.) is in Audited report presented under item "Staff costs" (EUR 133,775 thous.). The rest of the amount EUR 25,931 thous. is presented under GFI-POD item: "Other expenses" (ADP 018; EUR 24,453 thous.) and relates mainly to transport and other employee benefits and student costs) and "Provisions" (ADP 022; EUR 1,478 thous. and is related to provisions for emplyees).</t>
  </si>
  <si>
    <t>GFI-POD item "Other expenses" (ADP 018; EUR 37,942 thous.) and "Other operating expenses" (ADP 029; EUR 2,360 thous.) is in Audited report presented under items "Other operating expenses" (EUR 15,849 thous.). The rest of the amount EUR 24,453 thous. is previously explained under staff costs.</t>
  </si>
  <si>
    <t>GFI-POD item "Value adjustment" (ADP 019; EUR 58 thous.) is in Audited report presented under item "Other operating expenses" (EUR 58 thous.).</t>
  </si>
  <si>
    <t>GFI-POD item "Provisions" (ADP 022; EUR 2,160 thous.) is in Audited report presented under items "Other operating expenses" (EUR 682 thous.) and in the part of the item "Staff costs" (EUR 1,478 thous.).</t>
  </si>
  <si>
    <t>GFI-POD item "Financial income" (ADP 030; EUR 8,081 thous.) is in Audited report presented under item "Finance result – net" presented under part of financial income (EUR 8,081 thous.).</t>
  </si>
  <si>
    <t>GFI-POD item "Financial costs" (ADP 041; EUR 7,625 thous.) is in Audited report presented under item "Finance result – net" presented under part of financial expenses (EUR 7,625 thous.).</t>
  </si>
  <si>
    <t>Summary of adjustments of GFI-POD cash flow statement and unconsolidated cash flow statement from Audited report for 2025</t>
  </si>
  <si>
    <t>GFI-POD item "Net cash flow from operating activities" (ADP 020; EUR 93,262 thous.) is in Audited report presented in item "Cash flow generated from operating activities" in comparable amount of EUR 100,054 thous. and item "Interest paid" (Net cash inflow from financing activities) in the amount of EUR -6,792 thous.</t>
  </si>
  <si>
    <t>GFI-POD item "Net cash flow from investment activities" (ADP 034; EUR -104,616 thous.) is in Audited report presented in item "Net cash outflow from investment activities" in comparable amount of EUR -104,616 thous.</t>
  </si>
  <si>
    <t>GFI-POD item "Net cash flow from financing activities" (ADP 046; EUR -40,033 thous.) is in Audited report presented in item "Cash flow from financing activities" in comparable amount of EUR -46,825 thous. increased for the item "Interest paid" in the amount of EUR 6,792 thous.</t>
  </si>
  <si>
    <t>Summary of adjustments of GFI-POD statement of changes in equity and unconsolidated statement of changes in shareholder's equity from Audited report for 2025</t>
  </si>
  <si>
    <t>GFI-POD item "Capital and reserves" (ADP 067; EUR 416,280 thous.) is in Audited report presented in items "Share capital" (EUR 221,915 thous.), "Treasury shares" (EUR -16,150 thous.), "Capital reserves" (EUR 2,089 thous.), "Legal reserves" (EUR 11,096 thous.), "Other reserves" (EUR 23,679 thous.) and "Retained earnings" (EUR 173,651 thous.). Other reserves items of Audited report consist of reserve for treasury shares in the amount of EUR 18,158 thous., other reserves in the amount of EUR 409 thous. as a result of the recognition of the salary costs for payments based on shares in principal instruments, and other reserves in the amount of EUR 5,112 thous. from mergers of subsidiaries. Retained earnings from the Audited report comes from the regular business result.</t>
  </si>
  <si>
    <t>GFI-POD item "Provisions" (ADP 091; EUR 5,746 thous.) is in Audited report presented under non-current liabilities in item "Provisions" (EUR 5,746 thous.).</t>
  </si>
  <si>
    <t>GFI-POD item "Long-term liabilities" (ADP 098; EUR 256,480 thous.) is in Audited report presented under non-current liabilities in the item section "Borrowings" (EUR 175,485 thous.), "Trade and other payables" (EUR 8,524 thous.),  "Lease liabilities" (EUR 71,276 thous.) and "Deffered tax liabilities" (EUR 1,195 thous.).</t>
  </si>
  <si>
    <r>
      <t>GFI-POD item "Short-term liabilities" (ADP 110; EUR</t>
    </r>
    <r>
      <rPr>
        <b/>
        <sz val="10"/>
        <rFont val="Arial"/>
        <family val="2"/>
        <charset val="238"/>
      </rPr>
      <t xml:space="preserve"> </t>
    </r>
    <r>
      <rPr>
        <sz val="10"/>
        <rFont val="Arial"/>
        <family val="2"/>
        <charset val="238"/>
      </rPr>
      <t>117,841 thous.) and GFI-POD item "Accruals and deferred income" (ADP</t>
    </r>
    <r>
      <rPr>
        <b/>
        <sz val="10"/>
        <color rgb="FFFF0000"/>
        <rFont val="Arial"/>
        <family val="2"/>
        <charset val="238"/>
      </rPr>
      <t xml:space="preserve"> </t>
    </r>
    <r>
      <rPr>
        <sz val="10"/>
        <rFont val="Arial"/>
        <family val="2"/>
        <charset val="238"/>
      </rPr>
      <t>125; EUR 14,934 thous.) are in Audited report presented under item of short-term part item "Borrowings" (EUR 48,228 thous.), "Lease liabilities" (EUR 8,227 thous.), "Trade and other payables" (EUR 70,048 thous.), "Income tax liability" (EUR 352 thous.), "Provisions" (EUR 5,920 thous.).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</si>
</sst>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
    <numFmt numFmtId="165" formatCode="00"/>
    <numFmt numFmtId="166" formatCode="_-* #,##0_-;\-* #,##0_-;_-* &quot;-&quot;??_-;_-@_-"/>
  </numFmts>
  <fonts count="4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9"/>
      <color theme="3" tint="-0.249977111117893"/>
      <name val="Arial"/>
      <family val="2"/>
      <charset val="238"/>
    </font>
    <font>
      <b/>
      <sz val="8"/>
      <color theme="0"/>
      <name val="Arial"/>
      <family val="2"/>
      <charset val="238"/>
    </font>
    <font>
      <b/>
      <sz val="7"/>
      <color rgb="FF000000"/>
      <name val="Arial"/>
      <family val="2"/>
      <charset val="238"/>
    </font>
    <font>
      <b/>
      <sz val="8"/>
      <color rgb="FF000000"/>
      <name val="Arial"/>
      <family val="2"/>
      <charset val="238"/>
    </font>
    <font>
      <sz val="9"/>
      <color rgb="FF000000"/>
      <name val="Arial"/>
      <family val="2"/>
      <charset val="238"/>
    </font>
    <font>
      <sz val="8"/>
      <color rgb="FF000000"/>
      <name val="Arial"/>
      <family val="2"/>
      <charset val="238"/>
    </font>
    <font>
      <sz val="10"/>
      <name val="Arial"/>
      <charset val="238"/>
    </font>
    <font>
      <b/>
      <sz val="10"/>
      <color rgb="FFFF0000"/>
      <name val="Arial"/>
      <family val="2"/>
      <charset val="238"/>
    </font>
    <font>
      <b/>
      <sz val="10"/>
      <color theme="1"/>
      <name val="Arial"/>
      <family val="2"/>
      <charset val="238"/>
    </font>
    <font>
      <sz val="10"/>
      <color rgb="FFFF0000"/>
      <name val="Arial"/>
      <family val="2"/>
      <charset val="238"/>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6">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top/>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43" fontId="42" fillId="0" borderId="0" applyFont="0" applyFill="0" applyBorder="0" applyAlignment="0" applyProtection="0"/>
    <xf numFmtId="0" fontId="1" fillId="0" borderId="0"/>
  </cellStyleXfs>
  <cellXfs count="243">
    <xf numFmtId="0" fontId="0" fillId="0" borderId="0" xfId="0"/>
    <xf numFmtId="4" fontId="11" fillId="0" borderId="0" xfId="3" applyNumberFormat="1"/>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14" fontId="6" fillId="2" borderId="0" xfId="1" applyNumberFormat="1" applyFont="1" applyFill="1" applyAlignment="1">
      <alignment horizontal="center" vertical="center"/>
    </xf>
    <xf numFmtId="0" fontId="6" fillId="0" borderId="0" xfId="1" applyFont="1" applyAlignment="1">
      <alignment horizontal="center" vertical="center"/>
    </xf>
    <xf numFmtId="0" fontId="11" fillId="10" borderId="0" xfId="3" applyFill="1"/>
    <xf numFmtId="0" fontId="24" fillId="10" borderId="1" xfId="0" applyFont="1" applyFill="1" applyBorder="1"/>
    <xf numFmtId="0" fontId="0" fillId="10" borderId="9" xfId="0" applyFill="1" applyBorder="1"/>
    <xf numFmtId="0" fontId="5" fillId="10" borderId="12" xfId="0" applyFont="1" applyFill="1" applyBorder="1" applyAlignment="1">
      <alignment vertical="center"/>
    </xf>
    <xf numFmtId="0" fontId="0" fillId="10" borderId="11" xfId="0" applyFill="1" applyBorder="1"/>
    <xf numFmtId="0" fontId="27" fillId="10" borderId="10" xfId="0" applyFont="1" applyFill="1" applyBorder="1"/>
    <xf numFmtId="0" fontId="27" fillId="10" borderId="11" xfId="0" applyFont="1" applyFill="1" applyBorder="1" applyAlignment="1">
      <alignment wrapText="1"/>
    </xf>
    <xf numFmtId="0" fontId="27" fillId="10" borderId="11" xfId="0" applyFont="1" applyFill="1" applyBorder="1"/>
    <xf numFmtId="0" fontId="4" fillId="10" borderId="0" xfId="0" applyFont="1" applyFill="1" applyAlignment="1">
      <alignment vertical="center"/>
    </xf>
    <xf numFmtId="0" fontId="4" fillId="10" borderId="0" xfId="0" applyFont="1" applyFill="1" applyAlignment="1">
      <alignment horizontal="center" vertical="center"/>
    </xf>
    <xf numFmtId="0" fontId="5" fillId="10" borderId="11" xfId="0" applyFont="1" applyFill="1" applyBorder="1" applyAlignment="1">
      <alignment horizontal="center" vertical="center"/>
    </xf>
    <xf numFmtId="0" fontId="27" fillId="10" borderId="10" xfId="0" applyFont="1" applyFill="1" applyBorder="1" applyAlignment="1">
      <alignment vertical="top"/>
    </xf>
    <xf numFmtId="0" fontId="5" fillId="10" borderId="11"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11" fillId="0" borderId="0" xfId="3" applyNumberFormat="1"/>
    <xf numFmtId="3" fontId="0" fillId="0" borderId="0" xfId="0" applyNumberFormat="1"/>
    <xf numFmtId="0" fontId="4" fillId="11" borderId="13" xfId="0" applyFont="1" applyFill="1" applyBorder="1" applyAlignment="1" applyProtection="1">
      <alignment horizontal="center" vertical="center"/>
      <protection locked="0"/>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0" fontId="27" fillId="10" borderId="0" xfId="0" applyFont="1" applyFill="1"/>
    <xf numFmtId="0" fontId="4" fillId="11" borderId="4" xfId="0" applyFont="1" applyFill="1" applyBorder="1" applyAlignment="1" applyProtection="1">
      <alignment horizontal="center" vertical="center"/>
      <protection locked="0"/>
    </xf>
    <xf numFmtId="0" fontId="27" fillId="10" borderId="10" xfId="0" applyFont="1" applyFill="1" applyBorder="1" applyAlignment="1">
      <alignment wrapText="1"/>
    </xf>
    <xf numFmtId="0" fontId="27" fillId="10" borderId="0" xfId="0" applyFont="1" applyFill="1" applyAlignment="1">
      <alignment wrapText="1"/>
    </xf>
    <xf numFmtId="0" fontId="26" fillId="10" borderId="10" xfId="0" applyFont="1" applyFill="1" applyBorder="1" applyAlignment="1">
      <alignment horizontal="center" vertical="center"/>
    </xf>
    <xf numFmtId="0" fontId="26" fillId="10" borderId="0" xfId="0" applyFont="1" applyFill="1" applyAlignment="1">
      <alignment horizontal="center" vertical="center"/>
    </xf>
    <xf numFmtId="0" fontId="26" fillId="10" borderId="11" xfId="0" applyFont="1" applyFill="1" applyBorder="1" applyAlignment="1">
      <alignment horizontal="center" vertical="center"/>
    </xf>
    <xf numFmtId="0" fontId="4" fillId="10" borderId="10" xfId="0" applyFont="1" applyFill="1" applyBorder="1" applyAlignment="1">
      <alignment vertical="center" wrapText="1"/>
    </xf>
    <xf numFmtId="0" fontId="4" fillId="10" borderId="0" xfId="0" applyFont="1" applyFill="1" applyAlignment="1">
      <alignment vertical="center" wrapText="1"/>
    </xf>
    <xf numFmtId="0" fontId="28" fillId="10" borderId="0" xfId="0" applyFont="1" applyFill="1" applyAlignment="1">
      <alignment vertical="center"/>
    </xf>
    <xf numFmtId="0" fontId="27" fillId="10" borderId="0" xfId="0" applyFont="1" applyFill="1" applyAlignment="1">
      <alignment vertical="center"/>
    </xf>
    <xf numFmtId="0" fontId="27" fillId="10" borderId="11" xfId="0" applyFont="1" applyFill="1" applyBorder="1" applyAlignment="1">
      <alignment vertical="center"/>
    </xf>
    <xf numFmtId="0" fontId="5" fillId="10" borderId="0" xfId="0" applyFont="1" applyFill="1" applyAlignment="1">
      <alignment horizontal="center" vertical="center"/>
    </xf>
    <xf numFmtId="0" fontId="28" fillId="10" borderId="11" xfId="0" applyFont="1" applyFill="1" applyBorder="1" applyAlignment="1">
      <alignment vertical="center"/>
    </xf>
    <xf numFmtId="0" fontId="27" fillId="10" borderId="0" xfId="0" applyFont="1" applyFill="1" applyAlignment="1">
      <alignment vertical="top" wrapText="1"/>
    </xf>
    <xf numFmtId="0" fontId="27" fillId="10" borderId="0" xfId="0" applyFont="1" applyFill="1" applyAlignment="1">
      <alignment vertical="top"/>
    </xf>
    <xf numFmtId="0" fontId="5" fillId="10" borderId="0" xfId="0" applyFont="1" applyFill="1" applyAlignment="1">
      <alignment horizontal="right" vertical="center" wrapText="1"/>
    </xf>
    <xf numFmtId="0" fontId="29" fillId="0" borderId="0" xfId="0" applyFont="1"/>
    <xf numFmtId="0" fontId="4" fillId="10" borderId="0" xfId="0" applyFont="1" applyFill="1" applyAlignment="1">
      <alignment horizontal="right" vertical="center" wrapText="1"/>
    </xf>
    <xf numFmtId="14" fontId="4" fillId="12" borderId="0" xfId="0" applyNumberFormat="1" applyFont="1" applyFill="1" applyAlignment="1" applyProtection="1">
      <alignment horizontal="center" vertical="center"/>
      <protection locked="0"/>
    </xf>
    <xf numFmtId="14" fontId="4" fillId="13" borderId="0" xfId="0" applyNumberFormat="1" applyFont="1" applyFill="1" applyAlignment="1" applyProtection="1">
      <alignment horizontal="center" vertical="center"/>
      <protection locked="0"/>
    </xf>
    <xf numFmtId="0" fontId="0" fillId="14" borderId="0" xfId="0" applyFill="1"/>
    <xf numFmtId="0" fontId="30" fillId="10" borderId="0" xfId="0" applyFont="1" applyFill="1"/>
    <xf numFmtId="0" fontId="31" fillId="10" borderId="0" xfId="0" applyFont="1" applyFill="1" applyAlignment="1">
      <alignment vertical="center"/>
    </xf>
    <xf numFmtId="0" fontId="32" fillId="10" borderId="11" xfId="0" applyFont="1" applyFill="1" applyBorder="1" applyAlignment="1">
      <alignment vertical="center"/>
    </xf>
    <xf numFmtId="0" fontId="34" fillId="10" borderId="0" xfId="0" applyFont="1" applyFill="1" applyAlignment="1">
      <alignment vertical="center"/>
    </xf>
    <xf numFmtId="0" fontId="35" fillId="10" borderId="0" xfId="0" applyFont="1" applyFill="1" applyAlignment="1">
      <alignment vertical="center"/>
    </xf>
    <xf numFmtId="0" fontId="33" fillId="10" borderId="11" xfId="0" applyFont="1" applyFill="1" applyBorder="1" applyAlignment="1">
      <alignment vertical="center"/>
    </xf>
    <xf numFmtId="0" fontId="30" fillId="10" borderId="11" xfId="0" applyFont="1" applyFill="1" applyBorder="1"/>
    <xf numFmtId="49" fontId="4" fillId="11" borderId="13" xfId="0" applyNumberFormat="1" applyFont="1" applyFill="1" applyBorder="1" applyAlignment="1" applyProtection="1">
      <alignment horizontal="center" vertical="center"/>
      <protection locked="0"/>
    </xf>
    <xf numFmtId="1" fontId="4" fillId="11" borderId="13" xfId="0" applyNumberFormat="1" applyFont="1" applyFill="1" applyBorder="1" applyAlignment="1" applyProtection="1">
      <alignment horizontal="center" vertical="center"/>
      <protection locked="0"/>
    </xf>
    <xf numFmtId="164" fontId="4" fillId="0" borderId="14" xfId="0" applyNumberFormat="1" applyFont="1" applyBorder="1" applyAlignment="1">
      <alignment horizontal="center" vertical="center"/>
    </xf>
    <xf numFmtId="164" fontId="4" fillId="9" borderId="14" xfId="0" applyNumberFormat="1" applyFont="1" applyFill="1" applyBorder="1" applyAlignment="1">
      <alignment horizontal="center" vertical="center"/>
    </xf>
    <xf numFmtId="0" fontId="4" fillId="3" borderId="14" xfId="3" applyFont="1" applyFill="1" applyBorder="1" applyAlignment="1">
      <alignment horizontal="center" vertical="center" wrapText="1"/>
    </xf>
    <xf numFmtId="3" fontId="18" fillId="3" borderId="14" xfId="3" applyNumberFormat="1" applyFont="1" applyFill="1" applyBorder="1" applyAlignment="1">
      <alignment horizontal="center" vertical="center" wrapText="1"/>
    </xf>
    <xf numFmtId="0" fontId="18" fillId="3" borderId="14" xfId="3" applyFont="1" applyFill="1" applyBorder="1" applyAlignment="1">
      <alignment horizontal="center" vertical="center"/>
    </xf>
    <xf numFmtId="164" fontId="4" fillId="10" borderId="14" xfId="0" applyNumberFormat="1" applyFont="1" applyFill="1" applyBorder="1" applyAlignment="1">
      <alignment horizontal="center" vertical="center"/>
    </xf>
    <xf numFmtId="4" fontId="18" fillId="3" borderId="14" xfId="3" applyNumberFormat="1" applyFont="1" applyFill="1" applyBorder="1" applyAlignment="1">
      <alignment horizontal="center" vertical="center" wrapText="1"/>
    </xf>
    <xf numFmtId="0" fontId="4" fillId="3" borderId="14" xfId="0" applyFont="1" applyFill="1" applyBorder="1" applyAlignment="1">
      <alignment horizontal="center" vertical="center" wrapText="1"/>
    </xf>
    <xf numFmtId="3" fontId="18" fillId="3" borderId="14" xfId="0" applyNumberFormat="1" applyFont="1" applyFill="1" applyBorder="1" applyAlignment="1">
      <alignment horizontal="center" vertical="center" wrapText="1"/>
    </xf>
    <xf numFmtId="0" fontId="18" fillId="3" borderId="14" xfId="0" applyFont="1" applyFill="1" applyBorder="1" applyAlignment="1">
      <alignment horizontal="center" vertical="center"/>
    </xf>
    <xf numFmtId="4" fontId="5" fillId="0" borderId="14" xfId="0" applyNumberFormat="1" applyFont="1" applyBorder="1" applyAlignment="1" applyProtection="1">
      <alignment horizontal="right" vertical="center" shrinkToFit="1"/>
      <protection locked="0"/>
    </xf>
    <xf numFmtId="4" fontId="17" fillId="9" borderId="14" xfId="0" applyNumberFormat="1" applyFont="1" applyFill="1" applyBorder="1" applyAlignment="1">
      <alignment horizontal="right" vertical="center" shrinkToFit="1"/>
    </xf>
    <xf numFmtId="4" fontId="3" fillId="0" borderId="14" xfId="0" applyNumberFormat="1" applyFont="1" applyBorder="1" applyAlignment="1" applyProtection="1">
      <alignment vertical="center"/>
      <protection locked="0"/>
    </xf>
    <xf numFmtId="4" fontId="3" fillId="0" borderId="14" xfId="0" applyNumberFormat="1" applyFont="1" applyBorder="1" applyAlignment="1" applyProtection="1">
      <alignment vertical="center"/>
      <protection locked="0" hidden="1"/>
    </xf>
    <xf numFmtId="4" fontId="17" fillId="9" borderId="14" xfId="0" applyNumberFormat="1" applyFont="1" applyFill="1" applyBorder="1" applyAlignment="1" applyProtection="1">
      <alignment horizontal="right" vertical="center" shrinkToFit="1"/>
      <protection locked="0"/>
    </xf>
    <xf numFmtId="4" fontId="17" fillId="10" borderId="14" xfId="0" applyNumberFormat="1" applyFont="1" applyFill="1" applyBorder="1" applyAlignment="1" applyProtection="1">
      <alignment horizontal="right" vertical="center" shrinkToFit="1"/>
      <protection locked="0"/>
    </xf>
    <xf numFmtId="4" fontId="17" fillId="9" borderId="14" xfId="0" applyNumberFormat="1" applyFont="1" applyFill="1" applyBorder="1" applyAlignment="1">
      <alignment vertical="center"/>
    </xf>
    <xf numFmtId="4" fontId="5" fillId="0" borderId="14" xfId="0" applyNumberFormat="1" applyFont="1" applyBorder="1" applyAlignment="1" applyProtection="1">
      <alignment vertical="center"/>
      <protection locked="0"/>
    </xf>
    <xf numFmtId="4" fontId="5" fillId="0" borderId="14" xfId="0" applyNumberFormat="1" applyFont="1" applyBorder="1" applyAlignment="1" applyProtection="1">
      <alignment horizontal="right" vertical="center"/>
      <protection locked="0"/>
    </xf>
    <xf numFmtId="4" fontId="17" fillId="9" borderId="14" xfId="0" applyNumberFormat="1" applyFont="1" applyFill="1" applyBorder="1" applyAlignment="1">
      <alignment horizontal="right" vertical="center"/>
    </xf>
    <xf numFmtId="4" fontId="5" fillId="9" borderId="14" xfId="0" applyNumberFormat="1" applyFont="1" applyFill="1" applyBorder="1" applyAlignment="1" applyProtection="1">
      <alignment vertical="center"/>
      <protection locked="0"/>
    </xf>
    <xf numFmtId="4" fontId="17" fillId="0" borderId="14" xfId="0" applyNumberFormat="1" applyFont="1" applyBorder="1" applyAlignment="1">
      <alignment vertical="center"/>
    </xf>
    <xf numFmtId="3" fontId="9" fillId="3" borderId="14" xfId="0" applyNumberFormat="1" applyFont="1" applyFill="1" applyBorder="1" applyAlignment="1">
      <alignment horizontal="center" vertical="center" wrapText="1"/>
    </xf>
    <xf numFmtId="3" fontId="37" fillId="3" borderId="14" xfId="0" applyNumberFormat="1" applyFont="1" applyFill="1" applyBorder="1" applyAlignment="1">
      <alignment horizontal="center" vertical="center" wrapText="1"/>
    </xf>
    <xf numFmtId="49" fontId="9" fillId="3" borderId="14" xfId="0" applyNumberFormat="1" applyFont="1" applyFill="1" applyBorder="1" applyAlignment="1">
      <alignment horizontal="center" vertical="center"/>
    </xf>
    <xf numFmtId="3" fontId="9" fillId="3" borderId="14" xfId="0" applyNumberFormat="1" applyFont="1" applyFill="1" applyBorder="1" applyAlignment="1">
      <alignment horizontal="center" vertical="center"/>
    </xf>
    <xf numFmtId="165" fontId="18" fillId="0" borderId="14" xfId="0" applyNumberFormat="1" applyFont="1" applyBorder="1" applyAlignment="1">
      <alignment horizontal="center" vertical="center"/>
    </xf>
    <xf numFmtId="165" fontId="18" fillId="9" borderId="14" xfId="0" applyNumberFormat="1" applyFont="1" applyFill="1" applyBorder="1" applyAlignment="1">
      <alignment horizontal="center" vertical="center"/>
    </xf>
    <xf numFmtId="4" fontId="3" fillId="8" borderId="14" xfId="0" applyNumberFormat="1" applyFont="1" applyFill="1" applyBorder="1" applyAlignment="1">
      <alignment vertical="center" shrinkToFit="1"/>
    </xf>
    <xf numFmtId="4" fontId="3" fillId="0" borderId="14" xfId="0" applyNumberFormat="1" applyFont="1" applyBorder="1" applyAlignment="1" applyProtection="1">
      <alignment vertical="center" shrinkToFit="1"/>
      <protection locked="0"/>
    </xf>
    <xf numFmtId="4" fontId="22" fillId="0" borderId="14" xfId="0" applyNumberFormat="1" applyFont="1" applyBorder="1" applyAlignment="1">
      <alignment vertical="center" shrinkToFit="1"/>
    </xf>
    <xf numFmtId="4" fontId="22" fillId="9" borderId="14" xfId="0" applyNumberFormat="1" applyFont="1" applyFill="1" applyBorder="1" applyAlignment="1">
      <alignment vertical="center" shrinkToFit="1"/>
    </xf>
    <xf numFmtId="3" fontId="4" fillId="11" borderId="13" xfId="0" applyNumberFormat="1" applyFont="1" applyFill="1" applyBorder="1" applyAlignment="1" applyProtection="1">
      <alignment horizontal="center" vertical="center"/>
      <protection locked="0"/>
    </xf>
    <xf numFmtId="0" fontId="2" fillId="0" borderId="0" xfId="0" applyFont="1" applyAlignment="1">
      <alignment wrapText="1"/>
    </xf>
    <xf numFmtId="0" fontId="2" fillId="0" borderId="0" xfId="0" applyFont="1"/>
    <xf numFmtId="0" fontId="43" fillId="0" borderId="0" xfId="0" applyFont="1" applyAlignment="1">
      <alignment horizontal="right"/>
    </xf>
    <xf numFmtId="0" fontId="44" fillId="0" borderId="0" xfId="0" applyFont="1" applyAlignment="1">
      <alignment horizontal="left"/>
    </xf>
    <xf numFmtId="0" fontId="44" fillId="0" borderId="0" xfId="0" applyFont="1"/>
    <xf numFmtId="0" fontId="2" fillId="0" borderId="0" xfId="0" applyFont="1" applyAlignment="1">
      <alignment horizontal="left"/>
    </xf>
    <xf numFmtId="0" fontId="2" fillId="0" borderId="15" xfId="0" applyFont="1" applyBorder="1" applyAlignment="1">
      <alignment horizontal="left" vertical="center" wrapText="1"/>
    </xf>
    <xf numFmtId="166" fontId="45" fillId="0" borderId="0" xfId="4" applyNumberFormat="1" applyFont="1" applyAlignment="1">
      <alignment wrapText="1"/>
    </xf>
    <xf numFmtId="0" fontId="2" fillId="0" borderId="0" xfId="0" applyFont="1" applyAlignment="1">
      <alignment vertical="center" wrapText="1"/>
    </xf>
    <xf numFmtId="166" fontId="45" fillId="0" borderId="0" xfId="0" applyNumberFormat="1" applyFont="1" applyAlignment="1">
      <alignment wrapText="1"/>
    </xf>
    <xf numFmtId="0" fontId="2" fillId="0" borderId="0" xfId="0" applyFont="1" applyAlignment="1">
      <alignment horizontal="left" vertical="center" wrapText="1"/>
    </xf>
    <xf numFmtId="0" fontId="2" fillId="0" borderId="0" xfId="0" applyFont="1" applyAlignment="1">
      <alignment horizontal="left" wrapText="1"/>
    </xf>
    <xf numFmtId="0" fontId="27" fillId="10" borderId="0" xfId="0" applyFont="1" applyFill="1" applyAlignment="1">
      <alignment vertical="top"/>
    </xf>
    <xf numFmtId="0" fontId="27" fillId="10" borderId="0" xfId="0" applyFont="1" applyFill="1"/>
    <xf numFmtId="0" fontId="5" fillId="10" borderId="1" xfId="0" applyFont="1" applyFill="1" applyBorder="1" applyAlignment="1">
      <alignment horizontal="left" vertical="center" wrapText="1"/>
    </xf>
    <xf numFmtId="0" fontId="5" fillId="10" borderId="10" xfId="0" applyFont="1" applyFill="1" applyBorder="1" applyAlignment="1">
      <alignment horizontal="right" vertical="center" wrapText="1"/>
    </xf>
    <xf numFmtId="0" fontId="5" fillId="10" borderId="0" xfId="0" applyFont="1" applyFill="1" applyAlignment="1">
      <alignment horizontal="right" vertical="center" wrapText="1"/>
    </xf>
    <xf numFmtId="0" fontId="4" fillId="11" borderId="3" xfId="0" applyFont="1" applyFill="1" applyBorder="1" applyAlignment="1" applyProtection="1">
      <alignment vertical="center"/>
      <protection locked="0"/>
    </xf>
    <xf numFmtId="0" fontId="4" fillId="11" borderId="2" xfId="0" applyFont="1" applyFill="1" applyBorder="1" applyAlignment="1" applyProtection="1">
      <alignment vertical="center"/>
      <protection locked="0"/>
    </xf>
    <xf numFmtId="0" fontId="4" fillId="11" borderId="4" xfId="0" applyFont="1" applyFill="1" applyBorder="1" applyAlignment="1" applyProtection="1">
      <alignment vertical="center"/>
      <protection locked="0"/>
    </xf>
    <xf numFmtId="0" fontId="4" fillId="11" borderId="3" xfId="0" applyFont="1" applyFill="1" applyBorder="1" applyAlignment="1" applyProtection="1">
      <alignment horizontal="right" vertical="center"/>
      <protection locked="0"/>
    </xf>
    <xf numFmtId="0" fontId="4" fillId="11" borderId="2" xfId="0" applyFont="1" applyFill="1" applyBorder="1" applyAlignment="1" applyProtection="1">
      <alignment horizontal="right" vertical="center"/>
      <protection locked="0"/>
    </xf>
    <xf numFmtId="0" fontId="4" fillId="11" borderId="4" xfId="0" applyFont="1" applyFill="1" applyBorder="1" applyAlignment="1" applyProtection="1">
      <alignment horizontal="right" vertical="center"/>
      <protection locked="0"/>
    </xf>
    <xf numFmtId="0" fontId="5" fillId="10" borderId="10" xfId="0" applyFont="1" applyFill="1" applyBorder="1" applyAlignment="1">
      <alignment horizontal="left" vertical="center"/>
    </xf>
    <xf numFmtId="0" fontId="5" fillId="10" borderId="0" xfId="0" applyFont="1" applyFill="1" applyAlignment="1">
      <alignment horizontal="left" vertical="center"/>
    </xf>
    <xf numFmtId="0" fontId="4" fillId="11" borderId="3" xfId="0" applyFont="1" applyFill="1" applyBorder="1" applyAlignment="1" applyProtection="1">
      <alignment horizontal="center" vertical="center"/>
      <protection locked="0"/>
    </xf>
    <xf numFmtId="0" fontId="4" fillId="11" borderId="4" xfId="0" applyFont="1" applyFill="1" applyBorder="1" applyAlignment="1" applyProtection="1">
      <alignment horizontal="center" vertical="center"/>
      <protection locked="0"/>
    </xf>
    <xf numFmtId="0" fontId="5" fillId="10" borderId="10" xfId="0" applyFont="1" applyFill="1" applyBorder="1" applyAlignment="1">
      <alignment horizontal="center" vertical="center"/>
    </xf>
    <xf numFmtId="0" fontId="5" fillId="10" borderId="0" xfId="0" applyFont="1" applyFill="1" applyAlignment="1">
      <alignment horizontal="center" vertical="center"/>
    </xf>
    <xf numFmtId="0" fontId="27" fillId="10" borderId="0" xfId="0" applyFont="1" applyFill="1" applyProtection="1">
      <protection locked="0"/>
    </xf>
    <xf numFmtId="0" fontId="27" fillId="10" borderId="0" xfId="0" applyFont="1" applyFill="1" applyAlignment="1">
      <alignment vertical="top" wrapText="1"/>
    </xf>
    <xf numFmtId="0" fontId="5" fillId="10" borderId="10" xfId="0" applyFont="1" applyFill="1" applyBorder="1" applyAlignment="1">
      <alignment horizontal="right" vertical="center"/>
    </xf>
    <xf numFmtId="0" fontId="5" fillId="10" borderId="0" xfId="0" applyFont="1" applyFill="1" applyAlignment="1">
      <alignment horizontal="right" vertical="center"/>
    </xf>
    <xf numFmtId="0" fontId="28" fillId="10" borderId="0" xfId="0" applyFont="1" applyFill="1" applyAlignment="1">
      <alignment vertical="center"/>
    </xf>
    <xf numFmtId="0" fontId="33" fillId="10" borderId="0" xfId="0" applyFont="1" applyFill="1" applyAlignment="1">
      <alignment vertical="center"/>
    </xf>
    <xf numFmtId="0" fontId="33" fillId="10" borderId="11" xfId="0" applyFont="1" applyFill="1" applyBorder="1" applyAlignment="1">
      <alignment vertical="center"/>
    </xf>
    <xf numFmtId="0" fontId="5" fillId="10" borderId="0" xfId="0" applyFont="1" applyFill="1" applyAlignment="1">
      <alignment vertical="center"/>
    </xf>
    <xf numFmtId="0" fontId="27" fillId="11" borderId="3" xfId="0" applyFont="1" applyFill="1" applyBorder="1" applyProtection="1">
      <protection locked="0"/>
    </xf>
    <xf numFmtId="0" fontId="27" fillId="11" borderId="2" xfId="0" applyFont="1" applyFill="1" applyBorder="1" applyProtection="1">
      <protection locked="0"/>
    </xf>
    <xf numFmtId="0" fontId="27" fillId="11" borderId="4" xfId="0" applyFont="1" applyFill="1" applyBorder="1" applyProtection="1">
      <protection locked="0"/>
    </xf>
    <xf numFmtId="0" fontId="27" fillId="10" borderId="0" xfId="0" applyFont="1" applyFill="1" applyAlignment="1">
      <alignment vertical="center"/>
    </xf>
    <xf numFmtId="0" fontId="27" fillId="10" borderId="11" xfId="0" applyFont="1" applyFill="1" applyBorder="1" applyAlignment="1">
      <alignment vertical="center"/>
    </xf>
    <xf numFmtId="0" fontId="5" fillId="10" borderId="11" xfId="0" applyFont="1" applyFill="1" applyBorder="1" applyAlignment="1">
      <alignment horizontal="right" vertical="center" wrapText="1"/>
    </xf>
    <xf numFmtId="49" fontId="4" fillId="11" borderId="3" xfId="5" applyNumberFormat="1" applyFont="1" applyFill="1" applyBorder="1" applyAlignment="1" applyProtection="1">
      <alignment horizontal="center" vertical="center"/>
      <protection locked="0"/>
    </xf>
    <xf numFmtId="49" fontId="4" fillId="11" borderId="4" xfId="5" applyNumberFormat="1" applyFont="1" applyFill="1" applyBorder="1" applyAlignment="1" applyProtection="1">
      <alignment horizontal="center" vertical="center"/>
      <protection locked="0"/>
    </xf>
    <xf numFmtId="0" fontId="5" fillId="10" borderId="10" xfId="0" applyFont="1" applyFill="1" applyBorder="1" applyAlignment="1">
      <alignment horizontal="center" vertical="center" wrapText="1"/>
    </xf>
    <xf numFmtId="0" fontId="5" fillId="10" borderId="0" xfId="0" applyFont="1" applyFill="1" applyAlignment="1">
      <alignment horizontal="center" vertical="center" wrapText="1"/>
    </xf>
    <xf numFmtId="0" fontId="5" fillId="10" borderId="11" xfId="0" applyFont="1" applyFill="1" applyBorder="1" applyAlignment="1">
      <alignment horizontal="center" vertical="center" wrapText="1"/>
    </xf>
    <xf numFmtId="0" fontId="4" fillId="11" borderId="3" xfId="5" applyFont="1" applyFill="1" applyBorder="1" applyAlignment="1" applyProtection="1">
      <alignment vertical="center"/>
      <protection locked="0"/>
    </xf>
    <xf numFmtId="0" fontId="4" fillId="11" borderId="2" xfId="5" applyFont="1" applyFill="1" applyBorder="1" applyAlignment="1" applyProtection="1">
      <alignment vertical="center"/>
      <protection locked="0"/>
    </xf>
    <xf numFmtId="0" fontId="4" fillId="11" borderId="4" xfId="5" applyFont="1" applyFill="1" applyBorder="1" applyAlignment="1" applyProtection="1">
      <alignment vertical="center"/>
      <protection locked="0"/>
    </xf>
    <xf numFmtId="0" fontId="28" fillId="10" borderId="10" xfId="0" applyFont="1" applyFill="1" applyBorder="1" applyAlignment="1">
      <alignment vertical="center"/>
    </xf>
    <xf numFmtId="0" fontId="27" fillId="10" borderId="10" xfId="0" applyFont="1" applyFill="1" applyBorder="1" applyAlignment="1">
      <alignment wrapText="1"/>
    </xf>
    <xf numFmtId="0" fontId="27" fillId="10" borderId="0" xfId="0" applyFont="1" applyFill="1" applyAlignment="1">
      <alignment wrapText="1"/>
    </xf>
    <xf numFmtId="0" fontId="4" fillId="11" borderId="3" xfId="5" applyFont="1" applyFill="1" applyBorder="1" applyAlignment="1" applyProtection="1">
      <alignment horizontal="center" vertical="center"/>
      <protection locked="0"/>
    </xf>
    <xf numFmtId="0" fontId="4" fillId="11" borderId="4" xfId="5" applyFont="1" applyFill="1" applyBorder="1" applyAlignment="1" applyProtection="1">
      <alignment horizontal="center" vertical="center"/>
      <protection locked="0"/>
    </xf>
    <xf numFmtId="0" fontId="23" fillId="10" borderId="8" xfId="0" applyFont="1" applyFill="1" applyBorder="1" applyAlignment="1">
      <alignment vertical="center"/>
    </xf>
    <xf numFmtId="0" fontId="23" fillId="10" borderId="1" xfId="0" applyFont="1" applyFill="1" applyBorder="1" applyAlignment="1">
      <alignment vertical="center"/>
    </xf>
    <xf numFmtId="0" fontId="26" fillId="10" borderId="10" xfId="0" applyFont="1" applyFill="1" applyBorder="1" applyAlignment="1">
      <alignment horizontal="center" vertical="center"/>
    </xf>
    <xf numFmtId="0" fontId="26" fillId="10" borderId="0" xfId="0" applyFont="1" applyFill="1" applyAlignment="1">
      <alignment horizontal="center" vertical="center"/>
    </xf>
    <xf numFmtId="0" fontId="26" fillId="10" borderId="11" xfId="0" applyFont="1" applyFill="1" applyBorder="1" applyAlignment="1">
      <alignment horizontal="center" vertical="center"/>
    </xf>
    <xf numFmtId="0" fontId="4" fillId="10" borderId="10" xfId="0" applyFont="1" applyFill="1" applyBorder="1" applyAlignment="1">
      <alignment vertical="center" wrapText="1"/>
    </xf>
    <xf numFmtId="0" fontId="4" fillId="10" borderId="0" xfId="0" applyFont="1" applyFill="1" applyAlignment="1">
      <alignment vertical="center" wrapText="1"/>
    </xf>
    <xf numFmtId="14" fontId="4" fillId="11" borderId="3" xfId="0" applyNumberFormat="1" applyFont="1" applyFill="1" applyBorder="1" applyAlignment="1" applyProtection="1">
      <alignment horizontal="center" vertical="center"/>
      <protection locked="0"/>
    </xf>
    <xf numFmtId="14" fontId="4" fillId="11" borderId="4" xfId="0" applyNumberFormat="1" applyFont="1" applyFill="1" applyBorder="1" applyAlignment="1" applyProtection="1">
      <alignment horizontal="center" vertical="center"/>
      <protection locked="0"/>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27" fillId="10" borderId="0" xfId="0" applyFont="1" applyFill="1" applyAlignment="1">
      <alignment vertical="center" wrapText="1"/>
    </xf>
    <xf numFmtId="0" fontId="25" fillId="10" borderId="10" xfId="0" applyFont="1" applyFill="1" applyBorder="1" applyAlignment="1">
      <alignment horizontal="center" vertical="center" wrapText="1"/>
    </xf>
    <xf numFmtId="0" fontId="25" fillId="10" borderId="0" xfId="0" applyFont="1" applyFill="1" applyAlignment="1">
      <alignment horizontal="center" vertical="center" wrapText="1"/>
    </xf>
    <xf numFmtId="0" fontId="3" fillId="10" borderId="0" xfId="0" applyFont="1" applyFill="1" applyAlignment="1">
      <alignment horizontal="right" vertical="center" wrapText="1"/>
    </xf>
    <xf numFmtId="0" fontId="3" fillId="10" borderId="11" xfId="0" applyFont="1" applyFill="1" applyBorder="1" applyAlignment="1">
      <alignment horizontal="right" vertical="center" wrapText="1"/>
    </xf>
    <xf numFmtId="0" fontId="27" fillId="11" borderId="3" xfId="0" applyFont="1" applyFill="1" applyBorder="1" applyAlignment="1" applyProtection="1">
      <alignment vertical="center"/>
      <protection locked="0"/>
    </xf>
    <xf numFmtId="0" fontId="27" fillId="11" borderId="2" xfId="0" applyFont="1" applyFill="1" applyBorder="1" applyAlignment="1" applyProtection="1">
      <alignment vertical="center"/>
      <protection locked="0"/>
    </xf>
    <xf numFmtId="0" fontId="27" fillId="11" borderId="4" xfId="0" applyFont="1" applyFill="1" applyBorder="1" applyAlignment="1" applyProtection="1">
      <alignment vertical="center"/>
      <protection locked="0"/>
    </xf>
    <xf numFmtId="0" fontId="5" fillId="10" borderId="6" xfId="0" applyFont="1" applyFill="1" applyBorder="1" applyAlignment="1">
      <alignment horizontal="left" vertical="center" wrapText="1"/>
    </xf>
    <xf numFmtId="49" fontId="4" fillId="11" borderId="3" xfId="0" applyNumberFormat="1" applyFont="1" applyFill="1" applyBorder="1" applyAlignment="1" applyProtection="1">
      <alignment vertical="center"/>
      <protection locked="0"/>
    </xf>
    <xf numFmtId="49" fontId="4" fillId="11" borderId="2" xfId="0" applyNumberFormat="1" applyFont="1" applyFill="1" applyBorder="1" applyAlignment="1" applyProtection="1">
      <alignment vertical="center"/>
      <protection locked="0"/>
    </xf>
    <xf numFmtId="49" fontId="4" fillId="11" borderId="4" xfId="0" applyNumberFormat="1" applyFont="1" applyFill="1" applyBorder="1" applyAlignment="1" applyProtection="1">
      <alignment vertical="center"/>
      <protection locked="0"/>
    </xf>
    <xf numFmtId="0" fontId="5" fillId="10" borderId="11" xfId="0" applyFont="1" applyFill="1" applyBorder="1" applyAlignment="1">
      <alignment horizontal="center" vertical="center"/>
    </xf>
    <xf numFmtId="0" fontId="5" fillId="0" borderId="14" xfId="0" applyFont="1" applyBorder="1" applyAlignment="1">
      <alignment horizontal="left" vertical="center" wrapText="1"/>
    </xf>
    <xf numFmtId="0" fontId="17" fillId="9" borderId="14" xfId="0" applyFont="1" applyFill="1" applyBorder="1" applyAlignment="1">
      <alignment horizontal="left" vertical="center" wrapText="1"/>
    </xf>
    <xf numFmtId="0" fontId="15" fillId="9" borderId="14" xfId="0" applyFont="1" applyFill="1" applyBorder="1" applyAlignment="1">
      <alignment horizontal="left" vertical="center" wrapText="1"/>
    </xf>
    <xf numFmtId="0" fontId="17" fillId="0" borderId="14" xfId="0" applyFont="1" applyBorder="1" applyAlignment="1">
      <alignment horizontal="left" vertical="center" wrapText="1"/>
    </xf>
    <xf numFmtId="0" fontId="8"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lignment horizontal="right" vertical="top"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8" fillId="3" borderId="14" xfId="0" applyFont="1" applyFill="1" applyBorder="1" applyAlignment="1">
      <alignment horizontal="center" vertical="center"/>
    </xf>
    <xf numFmtId="0" fontId="0" fillId="0" borderId="14" xfId="0" applyBorder="1" applyAlignment="1">
      <alignment horizontal="center" vertical="center"/>
    </xf>
    <xf numFmtId="0" fontId="4" fillId="3" borderId="14" xfId="0" applyFont="1" applyFill="1" applyBorder="1" applyAlignment="1">
      <alignment horizontal="center" vertical="center" wrapText="1"/>
    </xf>
    <xf numFmtId="0" fontId="0" fillId="0" borderId="14" xfId="0" applyBorder="1" applyAlignment="1">
      <alignment horizontal="center" vertical="center" wrapText="1"/>
    </xf>
    <xf numFmtId="0" fontId="11" fillId="4" borderId="2"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5" fillId="0" borderId="14" xfId="0" applyFont="1" applyBorder="1" applyAlignment="1">
      <alignment horizontal="left" vertical="center" wrapText="1"/>
    </xf>
    <xf numFmtId="0" fontId="36" fillId="9" borderId="14" xfId="0" applyFont="1" applyFill="1" applyBorder="1" applyAlignment="1">
      <alignment horizontal="left" vertical="center" wrapText="1"/>
    </xf>
    <xf numFmtId="0" fontId="12" fillId="4" borderId="14" xfId="0" applyFont="1" applyFill="1" applyBorder="1" applyAlignment="1">
      <alignment horizontal="left" vertical="center" wrapText="1"/>
    </xf>
    <xf numFmtId="0" fontId="14" fillId="4" borderId="14" xfId="0" applyFont="1" applyFill="1" applyBorder="1" applyAlignment="1">
      <alignment vertical="center"/>
    </xf>
    <xf numFmtId="0" fontId="5" fillId="0" borderId="14" xfId="0" applyFont="1" applyBorder="1" applyAlignment="1">
      <alignment horizontal="left" vertical="center" wrapText="1" indent="1"/>
    </xf>
    <xf numFmtId="0" fontId="4" fillId="3" borderId="14" xfId="3" applyFont="1" applyFill="1" applyBorder="1" applyAlignment="1">
      <alignment horizontal="center" vertical="center" wrapText="1"/>
    </xf>
    <xf numFmtId="0" fontId="18" fillId="3" borderId="14" xfId="3" applyFont="1" applyFill="1" applyBorder="1" applyAlignment="1">
      <alignment horizontal="center" vertical="center"/>
    </xf>
    <xf numFmtId="0" fontId="6" fillId="5" borderId="5" xfId="3" applyFont="1" applyFill="1" applyBorder="1" applyAlignment="1" applyProtection="1">
      <alignment vertical="center" wrapText="1"/>
      <protection locked="0"/>
    </xf>
    <xf numFmtId="0" fontId="6" fillId="0" borderId="0" xfId="3" applyFont="1" applyAlignment="1" applyProtection="1">
      <alignment horizontal="center" vertical="top" wrapText="1"/>
      <protection locked="0"/>
    </xf>
    <xf numFmtId="0" fontId="8" fillId="0" borderId="0" xfId="3" applyFont="1" applyAlignment="1">
      <alignment horizontal="center" vertical="center" wrapText="1"/>
    </xf>
    <xf numFmtId="0" fontId="20" fillId="0" borderId="14" xfId="0" applyFont="1" applyBorder="1" applyAlignment="1">
      <alignment horizontal="left" vertical="center" wrapText="1"/>
    </xf>
    <xf numFmtId="0" fontId="5" fillId="9" borderId="14" xfId="0" applyFont="1" applyFill="1" applyBorder="1" applyAlignment="1">
      <alignment horizontal="left" vertical="center" wrapText="1" indent="1"/>
    </xf>
    <xf numFmtId="0" fontId="12" fillId="4" borderId="14" xfId="0" applyFont="1" applyFill="1" applyBorder="1" applyAlignment="1">
      <alignment vertical="center" wrapText="1"/>
    </xf>
    <xf numFmtId="0" fontId="12" fillId="9" borderId="14" xfId="0" applyFont="1" applyFill="1" applyBorder="1" applyAlignment="1">
      <alignment horizontal="left" vertical="center" wrapText="1"/>
    </xf>
    <xf numFmtId="0" fontId="12" fillId="0" borderId="14" xfId="0" applyFont="1" applyBorder="1" applyAlignment="1">
      <alignment horizontal="left" vertical="center" wrapText="1" indent="1"/>
    </xf>
    <xf numFmtId="0" fontId="4" fillId="9" borderId="14" xfId="0" applyFont="1" applyFill="1" applyBorder="1" applyAlignment="1">
      <alignment horizontal="left" vertical="center" wrapText="1" indent="1"/>
    </xf>
    <xf numFmtId="0" fontId="5" fillId="9" borderId="14" xfId="0" applyFont="1" applyFill="1" applyBorder="1" applyAlignment="1">
      <alignment horizontal="left" vertical="center" wrapText="1"/>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9" borderId="14" xfId="0" applyFont="1" applyFill="1" applyBorder="1" applyAlignment="1">
      <alignment horizontal="left" vertical="center" wrapText="1"/>
    </xf>
    <xf numFmtId="0" fontId="4" fillId="4" borderId="14" xfId="0" applyFont="1" applyFill="1" applyBorder="1" applyAlignment="1">
      <alignment horizontal="left" vertical="center" wrapText="1"/>
    </xf>
    <xf numFmtId="0" fontId="4" fillId="4" borderId="14" xfId="0" applyFont="1" applyFill="1" applyBorder="1" applyAlignment="1">
      <alignment vertical="center" wrapText="1"/>
    </xf>
    <xf numFmtId="0" fontId="4" fillId="0" borderId="14" xfId="0" applyFont="1" applyBorder="1" applyAlignment="1">
      <alignment horizontal="left" vertical="center" wrapText="1"/>
    </xf>
    <xf numFmtId="0" fontId="5" fillId="10" borderId="14" xfId="0" applyFont="1" applyFill="1" applyBorder="1" applyAlignment="1">
      <alignment horizontal="left" vertical="center" wrapText="1" indent="1"/>
    </xf>
    <xf numFmtId="0" fontId="0" fillId="0" borderId="0" xfId="0" applyAlignment="1">
      <alignment horizontal="center" wrapText="1"/>
    </xf>
    <xf numFmtId="0" fontId="18" fillId="2" borderId="5" xfId="3" applyFont="1" applyFill="1" applyBorder="1" applyAlignment="1" applyProtection="1">
      <alignment vertical="center" wrapText="1"/>
      <protection locked="0"/>
    </xf>
    <xf numFmtId="0" fontId="20" fillId="0" borderId="14" xfId="0" applyFont="1" applyBorder="1" applyAlignment="1">
      <alignment horizontal="left" vertical="center" wrapText="1" indent="2"/>
    </xf>
    <xf numFmtId="0" fontId="0" fillId="0" borderId="2" xfId="0" applyBorder="1" applyAlignment="1">
      <alignment horizontal="right"/>
    </xf>
    <xf numFmtId="0" fontId="18" fillId="3" borderId="14" xfId="3" applyFont="1" applyFill="1" applyBorder="1" applyAlignment="1">
      <alignment horizontal="center" vertical="center" wrapText="1"/>
    </xf>
    <xf numFmtId="0" fontId="12" fillId="7" borderId="14" xfId="0" applyFont="1" applyFill="1" applyBorder="1" applyAlignment="1">
      <alignment horizontal="left" vertical="center" shrinkToFit="1"/>
    </xf>
    <xf numFmtId="0" fontId="12" fillId="0" borderId="14" xfId="0" applyFont="1" applyBorder="1" applyAlignment="1">
      <alignment horizontal="left" vertical="center" wrapText="1"/>
    </xf>
    <xf numFmtId="0" fontId="5" fillId="7" borderId="14" xfId="0" applyFont="1" applyFill="1" applyBorder="1" applyAlignment="1">
      <alignment horizontal="left" vertical="center" shrinkToFit="1"/>
    </xf>
    <xf numFmtId="0" fontId="2" fillId="0" borderId="2" xfId="0" applyFont="1" applyBorder="1" applyAlignment="1">
      <alignment horizontal="right"/>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4" xfId="0" applyFont="1" applyBorder="1" applyAlignment="1">
      <alignment horizontal="left" vertical="center" wrapText="1"/>
    </xf>
    <xf numFmtId="0" fontId="18" fillId="9" borderId="14" xfId="0" applyFont="1" applyFill="1" applyBorder="1" applyAlignment="1">
      <alignment horizontal="left" vertical="center" wrapText="1"/>
    </xf>
    <xf numFmtId="0" fontId="9" fillId="3" borderId="14"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0" borderId="14" xfId="0" applyFont="1" applyBorder="1"/>
    <xf numFmtId="3" fontId="9" fillId="3" borderId="14" xfId="0" applyNumberFormat="1" applyFont="1" applyFill="1" applyBorder="1" applyAlignment="1">
      <alignment horizontal="center" vertical="center" wrapText="1"/>
    </xf>
    <xf numFmtId="3" fontId="3" fillId="0" borderId="14" xfId="0" applyNumberFormat="1" applyFont="1" applyBorder="1"/>
    <xf numFmtId="49" fontId="9" fillId="3" borderId="14" xfId="0" applyNumberFormat="1" applyFont="1" applyFill="1" applyBorder="1" applyAlignment="1">
      <alignment horizontal="center" vertical="center" wrapText="1"/>
    </xf>
    <xf numFmtId="0" fontId="19" fillId="6" borderId="14" xfId="0" applyFont="1" applyFill="1" applyBorder="1" applyAlignment="1">
      <alignment horizontal="left" vertical="center"/>
    </xf>
    <xf numFmtId="0" fontId="21" fillId="6" borderId="14" xfId="0" applyFont="1" applyFill="1" applyBorder="1" applyAlignment="1">
      <alignment vertical="center"/>
    </xf>
    <xf numFmtId="0" fontId="3" fillId="0" borderId="14" xfId="0" applyFont="1" applyBorder="1" applyAlignment="1">
      <alignment vertical="center"/>
    </xf>
    <xf numFmtId="0" fontId="18" fillId="0" borderId="14" xfId="0" applyFont="1" applyBorder="1" applyAlignment="1">
      <alignment horizontal="left" vertical="center" wrapText="1"/>
    </xf>
    <xf numFmtId="0" fontId="19" fillId="9" borderId="14"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Comma" xfId="4" builtinId="3"/>
    <cellStyle name="Hyperlink 2" xfId="2" xr:uid="{00000000-0005-0000-0000-000000000000}"/>
    <cellStyle name="Normal" xfId="0" builtinId="0"/>
    <cellStyle name="Normal 2" xfId="3" xr:uid="{00000000-0005-0000-0000-000002000000}"/>
    <cellStyle name="Normal 3" xfId="5" xr:uid="{6B8D0342-D0DA-4874-A26A-9CDC44EFC79A}"/>
    <cellStyle name="Style 1" xfId="1" xr:uid="{00000000-0005-0000-0000-000003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view="pageBreakPreview" zoomScaleNormal="100" zoomScaleSheetLayoutView="100" workbookViewId="0">
      <selection activeCell="A2" sqref="A2:J2"/>
    </sheetView>
  </sheetViews>
  <sheetFormatPr defaultRowHeight="12.75" x14ac:dyDescent="0.2"/>
  <cols>
    <col min="9" max="9" width="13.42578125" customWidth="1"/>
  </cols>
  <sheetData>
    <row r="1" spans="1:10" ht="15.75" x14ac:dyDescent="0.2">
      <c r="A1" s="149"/>
      <c r="B1" s="150"/>
      <c r="C1" s="150"/>
      <c r="D1" s="8"/>
      <c r="E1" s="8"/>
      <c r="F1" s="8"/>
      <c r="G1" s="8"/>
      <c r="H1" s="8"/>
      <c r="I1" s="8"/>
      <c r="J1" s="9"/>
    </row>
    <row r="2" spans="1:10" ht="14.45" customHeight="1" x14ac:dyDescent="0.2">
      <c r="A2" s="151" t="s">
        <v>0</v>
      </c>
      <c r="B2" s="152"/>
      <c r="C2" s="152"/>
      <c r="D2" s="152"/>
      <c r="E2" s="152"/>
      <c r="F2" s="152"/>
      <c r="G2" s="152"/>
      <c r="H2" s="152"/>
      <c r="I2" s="152"/>
      <c r="J2" s="153"/>
    </row>
    <row r="3" spans="1:10" ht="15" x14ac:dyDescent="0.2">
      <c r="A3" s="33"/>
      <c r="B3" s="34"/>
      <c r="C3" s="34"/>
      <c r="D3" s="34"/>
      <c r="E3" s="34"/>
      <c r="F3" s="34"/>
      <c r="G3" s="34"/>
      <c r="H3" s="34"/>
      <c r="I3" s="34"/>
      <c r="J3" s="35"/>
    </row>
    <row r="4" spans="1:10" ht="33.6" customHeight="1" x14ac:dyDescent="0.2">
      <c r="A4" s="154" t="s">
        <v>1</v>
      </c>
      <c r="B4" s="155"/>
      <c r="C4" s="155"/>
      <c r="D4" s="155"/>
      <c r="E4" s="156">
        <v>45658</v>
      </c>
      <c r="F4" s="157"/>
      <c r="G4" s="41" t="s">
        <v>2</v>
      </c>
      <c r="H4" s="156">
        <v>46022</v>
      </c>
      <c r="I4" s="157"/>
      <c r="J4" s="10"/>
    </row>
    <row r="5" spans="1:10" s="46" customFormat="1" ht="10.15" customHeight="1" x14ac:dyDescent="0.25">
      <c r="A5" s="158"/>
      <c r="B5" s="159"/>
      <c r="C5" s="159"/>
      <c r="D5" s="159"/>
      <c r="E5" s="159"/>
      <c r="F5" s="159"/>
      <c r="G5" s="159"/>
      <c r="H5" s="159"/>
      <c r="I5" s="159"/>
      <c r="J5" s="160"/>
    </row>
    <row r="6" spans="1:10" ht="20.45" customHeight="1" x14ac:dyDescent="0.2">
      <c r="A6" s="36"/>
      <c r="B6" s="47" t="s">
        <v>3</v>
      </c>
      <c r="C6" s="37"/>
      <c r="D6" s="37"/>
      <c r="E6" s="59">
        <v>2025</v>
      </c>
      <c r="F6" s="48"/>
      <c r="G6" s="41"/>
      <c r="H6" s="48"/>
      <c r="I6" s="48"/>
      <c r="J6" s="19"/>
    </row>
    <row r="7" spans="1:10" s="50" customFormat="1" ht="10.9" customHeight="1" x14ac:dyDescent="0.2">
      <c r="A7" s="36"/>
      <c r="B7" s="37"/>
      <c r="C7" s="37"/>
      <c r="D7" s="37"/>
      <c r="E7" s="49"/>
      <c r="F7" s="49"/>
      <c r="G7" s="41"/>
      <c r="H7" s="49"/>
      <c r="I7" s="49"/>
      <c r="J7" s="19"/>
    </row>
    <row r="8" spans="1:10" ht="37.9" customHeight="1" x14ac:dyDescent="0.2">
      <c r="A8" s="162" t="s">
        <v>4</v>
      </c>
      <c r="B8" s="163"/>
      <c r="C8" s="163"/>
      <c r="D8" s="163"/>
      <c r="E8" s="163"/>
      <c r="F8" s="163"/>
      <c r="G8" s="163"/>
      <c r="H8" s="163"/>
      <c r="I8" s="163"/>
      <c r="J8" s="11"/>
    </row>
    <row r="9" spans="1:10" ht="14.25" x14ac:dyDescent="0.2">
      <c r="A9" s="12"/>
      <c r="B9" s="29"/>
      <c r="C9" s="29"/>
      <c r="D9" s="29"/>
      <c r="E9" s="161"/>
      <c r="F9" s="161"/>
      <c r="G9" s="106"/>
      <c r="H9" s="106"/>
      <c r="I9" s="39"/>
      <c r="J9" s="40"/>
    </row>
    <row r="10" spans="1:10" ht="25.9" customHeight="1" x14ac:dyDescent="0.2">
      <c r="A10" s="124" t="s">
        <v>5</v>
      </c>
      <c r="B10" s="125"/>
      <c r="C10" s="136" t="s">
        <v>445</v>
      </c>
      <c r="D10" s="137"/>
      <c r="E10" s="31"/>
      <c r="F10" s="164" t="s">
        <v>6</v>
      </c>
      <c r="G10" s="165"/>
      <c r="H10" s="147" t="s">
        <v>450</v>
      </c>
      <c r="I10" s="148"/>
      <c r="J10" s="13"/>
    </row>
    <row r="11" spans="1:10" ht="15.6" customHeight="1" x14ac:dyDescent="0.2">
      <c r="A11" s="12"/>
      <c r="B11" s="29"/>
      <c r="C11" s="29"/>
      <c r="D11" s="29"/>
      <c r="E11" s="146"/>
      <c r="F11" s="146"/>
      <c r="G11" s="146"/>
      <c r="H11" s="146"/>
      <c r="I11" s="32"/>
      <c r="J11" s="13"/>
    </row>
    <row r="12" spans="1:10" ht="21" customHeight="1" x14ac:dyDescent="0.2">
      <c r="A12" s="108" t="s">
        <v>7</v>
      </c>
      <c r="B12" s="125"/>
      <c r="C12" s="136" t="s">
        <v>446</v>
      </c>
      <c r="D12" s="137"/>
      <c r="E12" s="145"/>
      <c r="F12" s="146"/>
      <c r="G12" s="146"/>
      <c r="H12" s="146"/>
      <c r="I12" s="32"/>
      <c r="J12" s="13"/>
    </row>
    <row r="13" spans="1:10" ht="10.9" customHeight="1" x14ac:dyDescent="0.2">
      <c r="A13" s="31"/>
      <c r="B13" s="32"/>
      <c r="C13" s="29"/>
      <c r="D13" s="29"/>
      <c r="E13" s="106"/>
      <c r="F13" s="106"/>
      <c r="G13" s="106"/>
      <c r="H13" s="106"/>
      <c r="I13" s="29"/>
      <c r="J13" s="14"/>
    </row>
    <row r="14" spans="1:10" ht="22.9" customHeight="1" x14ac:dyDescent="0.2">
      <c r="A14" s="108" t="s">
        <v>8</v>
      </c>
      <c r="B14" s="135"/>
      <c r="C14" s="136" t="s">
        <v>447</v>
      </c>
      <c r="D14" s="137"/>
      <c r="E14" s="144"/>
      <c r="F14" s="126"/>
      <c r="G14" s="45" t="s">
        <v>9</v>
      </c>
      <c r="H14" s="147" t="s">
        <v>451</v>
      </c>
      <c r="I14" s="148"/>
      <c r="J14" s="42"/>
    </row>
    <row r="15" spans="1:10" ht="14.45" customHeight="1" x14ac:dyDescent="0.2">
      <c r="A15" s="31"/>
      <c r="B15" s="32"/>
      <c r="C15" s="29"/>
      <c r="D15" s="29"/>
      <c r="E15" s="106"/>
      <c r="F15" s="106"/>
      <c r="G15" s="106"/>
      <c r="H15" s="106"/>
      <c r="I15" s="29"/>
      <c r="J15" s="14"/>
    </row>
    <row r="16" spans="1:10" ht="13.15" customHeight="1" x14ac:dyDescent="0.2">
      <c r="A16" s="108" t="s">
        <v>10</v>
      </c>
      <c r="B16" s="135"/>
      <c r="C16" s="136" t="s">
        <v>448</v>
      </c>
      <c r="D16" s="137"/>
      <c r="E16" s="38"/>
      <c r="F16" s="38"/>
      <c r="G16" s="38"/>
      <c r="H16" s="38"/>
      <c r="I16" s="38"/>
      <c r="J16" s="42"/>
    </row>
    <row r="17" spans="1:10" ht="14.45" customHeight="1" x14ac:dyDescent="0.2">
      <c r="A17" s="138"/>
      <c r="B17" s="139"/>
      <c r="C17" s="139"/>
      <c r="D17" s="139"/>
      <c r="E17" s="139"/>
      <c r="F17" s="139"/>
      <c r="G17" s="139"/>
      <c r="H17" s="139"/>
      <c r="I17" s="139"/>
      <c r="J17" s="140"/>
    </row>
    <row r="18" spans="1:10" x14ac:dyDescent="0.2">
      <c r="A18" s="124" t="s">
        <v>11</v>
      </c>
      <c r="B18" s="125"/>
      <c r="C18" s="141" t="s">
        <v>449</v>
      </c>
      <c r="D18" s="142"/>
      <c r="E18" s="142"/>
      <c r="F18" s="142"/>
      <c r="G18" s="142"/>
      <c r="H18" s="142"/>
      <c r="I18" s="142"/>
      <c r="J18" s="143"/>
    </row>
    <row r="19" spans="1:10" ht="14.25" x14ac:dyDescent="0.2">
      <c r="A19" s="12"/>
      <c r="B19" s="29"/>
      <c r="C19" s="44"/>
      <c r="D19" s="29"/>
      <c r="E19" s="106"/>
      <c r="F19" s="106"/>
      <c r="G19" s="106"/>
      <c r="H19" s="106"/>
      <c r="I19" s="29"/>
      <c r="J19" s="14"/>
    </row>
    <row r="20" spans="1:10" ht="14.25" x14ac:dyDescent="0.2">
      <c r="A20" s="124" t="s">
        <v>12</v>
      </c>
      <c r="B20" s="125"/>
      <c r="C20" s="118">
        <v>52440</v>
      </c>
      <c r="D20" s="119"/>
      <c r="E20" s="106"/>
      <c r="F20" s="106"/>
      <c r="G20" s="110" t="s">
        <v>452</v>
      </c>
      <c r="H20" s="111"/>
      <c r="I20" s="111"/>
      <c r="J20" s="112"/>
    </row>
    <row r="21" spans="1:10" ht="14.25" x14ac:dyDescent="0.2">
      <c r="A21" s="12"/>
      <c r="B21" s="29"/>
      <c r="C21" s="29"/>
      <c r="D21" s="29"/>
      <c r="E21" s="106"/>
      <c r="F21" s="106"/>
      <c r="G21" s="106"/>
      <c r="H21" s="106"/>
      <c r="I21" s="29"/>
      <c r="J21" s="14"/>
    </row>
    <row r="22" spans="1:10" x14ac:dyDescent="0.2">
      <c r="A22" s="124" t="s">
        <v>13</v>
      </c>
      <c r="B22" s="125"/>
      <c r="C22" s="110" t="s">
        <v>453</v>
      </c>
      <c r="D22" s="111"/>
      <c r="E22" s="111"/>
      <c r="F22" s="111"/>
      <c r="G22" s="111"/>
      <c r="H22" s="111"/>
      <c r="I22" s="111"/>
      <c r="J22" s="112"/>
    </row>
    <row r="23" spans="1:10" ht="14.25" x14ac:dyDescent="0.2">
      <c r="A23" s="12"/>
      <c r="B23" s="29"/>
      <c r="C23" s="29"/>
      <c r="D23" s="29"/>
      <c r="E23" s="106"/>
      <c r="F23" s="106"/>
      <c r="G23" s="106"/>
      <c r="H23" s="106"/>
      <c r="I23" s="29"/>
      <c r="J23" s="14"/>
    </row>
    <row r="24" spans="1:10" ht="14.25" x14ac:dyDescent="0.2">
      <c r="A24" s="124" t="s">
        <v>14</v>
      </c>
      <c r="B24" s="125"/>
      <c r="C24" s="130" t="s">
        <v>454</v>
      </c>
      <c r="D24" s="131"/>
      <c r="E24" s="131"/>
      <c r="F24" s="131"/>
      <c r="G24" s="131"/>
      <c r="H24" s="131"/>
      <c r="I24" s="131"/>
      <c r="J24" s="132"/>
    </row>
    <row r="25" spans="1:10" ht="14.25" x14ac:dyDescent="0.2">
      <c r="A25" s="12"/>
      <c r="B25" s="29"/>
      <c r="C25" s="44"/>
      <c r="D25" s="29"/>
      <c r="E25" s="106"/>
      <c r="F25" s="106"/>
      <c r="G25" s="106"/>
      <c r="H25" s="106"/>
      <c r="I25" s="29"/>
      <c r="J25" s="14"/>
    </row>
    <row r="26" spans="1:10" ht="14.25" x14ac:dyDescent="0.2">
      <c r="A26" s="124" t="s">
        <v>15</v>
      </c>
      <c r="B26" s="125"/>
      <c r="C26" s="130" t="s">
        <v>455</v>
      </c>
      <c r="D26" s="131"/>
      <c r="E26" s="131"/>
      <c r="F26" s="131"/>
      <c r="G26" s="131"/>
      <c r="H26" s="131"/>
      <c r="I26" s="131"/>
      <c r="J26" s="132"/>
    </row>
    <row r="27" spans="1:10" ht="13.9" customHeight="1" x14ac:dyDescent="0.2">
      <c r="A27" s="12"/>
      <c r="B27" s="29"/>
      <c r="C27" s="44"/>
      <c r="D27" s="29"/>
      <c r="E27" s="106"/>
      <c r="F27" s="106"/>
      <c r="G27" s="106"/>
      <c r="H27" s="106"/>
      <c r="I27" s="29"/>
      <c r="J27" s="14"/>
    </row>
    <row r="28" spans="1:10" ht="22.9" customHeight="1" x14ac:dyDescent="0.2">
      <c r="A28" s="108" t="s">
        <v>16</v>
      </c>
      <c r="B28" s="125"/>
      <c r="C28" s="92">
        <v>3440</v>
      </c>
      <c r="D28" s="15"/>
      <c r="E28" s="129"/>
      <c r="F28" s="129"/>
      <c r="G28" s="129"/>
      <c r="H28" s="129"/>
      <c r="I28" s="133"/>
      <c r="J28" s="134"/>
    </row>
    <row r="29" spans="1:10" ht="14.25" x14ac:dyDescent="0.2">
      <c r="A29" s="12"/>
      <c r="B29" s="29"/>
      <c r="C29" s="29"/>
      <c r="D29" s="29"/>
      <c r="E29" s="106"/>
      <c r="F29" s="106"/>
      <c r="G29" s="106"/>
      <c r="H29" s="106"/>
      <c r="I29" s="29"/>
      <c r="J29" s="14"/>
    </row>
    <row r="30" spans="1:10" ht="15" x14ac:dyDescent="0.2">
      <c r="A30" s="124" t="s">
        <v>17</v>
      </c>
      <c r="B30" s="125"/>
      <c r="C30" s="58" t="s">
        <v>19</v>
      </c>
      <c r="D30" s="120" t="s">
        <v>18</v>
      </c>
      <c r="E30" s="121"/>
      <c r="F30" s="121"/>
      <c r="G30" s="121"/>
      <c r="H30" s="51" t="s">
        <v>19</v>
      </c>
      <c r="I30" s="52" t="s">
        <v>20</v>
      </c>
      <c r="J30" s="53"/>
    </row>
    <row r="31" spans="1:10" x14ac:dyDescent="0.2">
      <c r="A31" s="124"/>
      <c r="B31" s="125"/>
      <c r="C31" s="16"/>
      <c r="D31" s="41"/>
      <c r="E31" s="126"/>
      <c r="F31" s="126"/>
      <c r="G31" s="126"/>
      <c r="H31" s="126"/>
      <c r="I31" s="127"/>
      <c r="J31" s="128"/>
    </row>
    <row r="32" spans="1:10" x14ac:dyDescent="0.2">
      <c r="A32" s="124" t="s">
        <v>21</v>
      </c>
      <c r="B32" s="125"/>
      <c r="C32" s="25" t="s">
        <v>24</v>
      </c>
      <c r="D32" s="120" t="s">
        <v>22</v>
      </c>
      <c r="E32" s="121"/>
      <c r="F32" s="121"/>
      <c r="G32" s="121"/>
      <c r="H32" s="54" t="s">
        <v>23</v>
      </c>
      <c r="I32" s="55" t="s">
        <v>24</v>
      </c>
      <c r="J32" s="56"/>
    </row>
    <row r="33" spans="1:10" ht="14.25" x14ac:dyDescent="0.2">
      <c r="A33" s="12"/>
      <c r="B33" s="29"/>
      <c r="C33" s="29"/>
      <c r="D33" s="29"/>
      <c r="E33" s="106"/>
      <c r="F33" s="106"/>
      <c r="G33" s="106"/>
      <c r="H33" s="106"/>
      <c r="I33" s="29"/>
      <c r="J33" s="14"/>
    </row>
    <row r="34" spans="1:10" x14ac:dyDescent="0.2">
      <c r="A34" s="120" t="s">
        <v>25</v>
      </c>
      <c r="B34" s="121"/>
      <c r="C34" s="121"/>
      <c r="D34" s="121"/>
      <c r="E34" s="121" t="s">
        <v>26</v>
      </c>
      <c r="F34" s="121"/>
      <c r="G34" s="121"/>
      <c r="H34" s="121"/>
      <c r="I34" s="121"/>
      <c r="J34" s="17" t="s">
        <v>27</v>
      </c>
    </row>
    <row r="35" spans="1:10" ht="14.25" x14ac:dyDescent="0.2">
      <c r="A35" s="12"/>
      <c r="B35" s="29"/>
      <c r="C35" s="29"/>
      <c r="D35" s="29"/>
      <c r="E35" s="106"/>
      <c r="F35" s="106"/>
      <c r="G35" s="106"/>
      <c r="H35" s="106"/>
      <c r="I35" s="29"/>
      <c r="J35" s="40"/>
    </row>
    <row r="36" spans="1:10" x14ac:dyDescent="0.2">
      <c r="A36" s="113"/>
      <c r="B36" s="114"/>
      <c r="C36" s="114"/>
      <c r="D36" s="114"/>
      <c r="E36" s="113"/>
      <c r="F36" s="114"/>
      <c r="G36" s="114"/>
      <c r="H36" s="114"/>
      <c r="I36" s="115"/>
      <c r="J36" s="30"/>
    </row>
    <row r="37" spans="1:10" ht="14.25" x14ac:dyDescent="0.2">
      <c r="A37" s="12"/>
      <c r="B37" s="29"/>
      <c r="C37" s="44"/>
      <c r="D37" s="123"/>
      <c r="E37" s="123"/>
      <c r="F37" s="123"/>
      <c r="G37" s="123"/>
      <c r="H37" s="123"/>
      <c r="I37" s="123"/>
      <c r="J37" s="14"/>
    </row>
    <row r="38" spans="1:10" x14ac:dyDescent="0.2">
      <c r="A38" s="113"/>
      <c r="B38" s="114"/>
      <c r="C38" s="114"/>
      <c r="D38" s="115"/>
      <c r="E38" s="113"/>
      <c r="F38" s="114"/>
      <c r="G38" s="114"/>
      <c r="H38" s="114"/>
      <c r="I38" s="115"/>
      <c r="J38" s="25"/>
    </row>
    <row r="39" spans="1:10" ht="14.25" x14ac:dyDescent="0.2">
      <c r="A39" s="12"/>
      <c r="B39" s="29"/>
      <c r="C39" s="44"/>
      <c r="D39" s="43"/>
      <c r="E39" s="123"/>
      <c r="F39" s="123"/>
      <c r="G39" s="123"/>
      <c r="H39" s="123"/>
      <c r="I39" s="32"/>
      <c r="J39" s="14"/>
    </row>
    <row r="40" spans="1:10" x14ac:dyDescent="0.2">
      <c r="A40" s="113"/>
      <c r="B40" s="114"/>
      <c r="C40" s="114"/>
      <c r="D40" s="115"/>
      <c r="E40" s="113"/>
      <c r="F40" s="114"/>
      <c r="G40" s="114"/>
      <c r="H40" s="114"/>
      <c r="I40" s="115"/>
      <c r="J40" s="25"/>
    </row>
    <row r="41" spans="1:10" ht="14.25" x14ac:dyDescent="0.2">
      <c r="A41" s="12"/>
      <c r="B41" s="29"/>
      <c r="C41" s="44"/>
      <c r="D41" s="43"/>
      <c r="E41" s="43"/>
      <c r="F41" s="43"/>
      <c r="G41" s="43"/>
      <c r="H41" s="43"/>
      <c r="I41" s="32"/>
      <c r="J41" s="14"/>
    </row>
    <row r="42" spans="1:10" x14ac:dyDescent="0.2">
      <c r="A42" s="113"/>
      <c r="B42" s="114"/>
      <c r="C42" s="114"/>
      <c r="D42" s="115"/>
      <c r="E42" s="113"/>
      <c r="F42" s="114"/>
      <c r="G42" s="114"/>
      <c r="H42" s="114"/>
      <c r="I42" s="115"/>
      <c r="J42" s="25"/>
    </row>
    <row r="43" spans="1:10" ht="14.25" x14ac:dyDescent="0.2">
      <c r="A43" s="18"/>
      <c r="B43" s="44"/>
      <c r="C43" s="105"/>
      <c r="D43" s="105"/>
      <c r="E43" s="106"/>
      <c r="F43" s="106"/>
      <c r="G43" s="105"/>
      <c r="H43" s="105"/>
      <c r="I43" s="105"/>
      <c r="J43" s="14"/>
    </row>
    <row r="44" spans="1:10" x14ac:dyDescent="0.2">
      <c r="A44" s="113"/>
      <c r="B44" s="114"/>
      <c r="C44" s="114"/>
      <c r="D44" s="115"/>
      <c r="E44" s="113"/>
      <c r="F44" s="114"/>
      <c r="G44" s="114"/>
      <c r="H44" s="114"/>
      <c r="I44" s="115"/>
      <c r="J44" s="25"/>
    </row>
    <row r="45" spans="1:10" ht="14.25" x14ac:dyDescent="0.2">
      <c r="A45" s="18"/>
      <c r="B45" s="44"/>
      <c r="C45" s="44"/>
      <c r="D45" s="29"/>
      <c r="E45" s="122"/>
      <c r="F45" s="122"/>
      <c r="G45" s="105"/>
      <c r="H45" s="105"/>
      <c r="I45" s="29"/>
      <c r="J45" s="14"/>
    </row>
    <row r="46" spans="1:10" x14ac:dyDescent="0.2">
      <c r="A46" s="113"/>
      <c r="B46" s="114"/>
      <c r="C46" s="114"/>
      <c r="D46" s="115"/>
      <c r="E46" s="113"/>
      <c r="F46" s="114"/>
      <c r="G46" s="114"/>
      <c r="H46" s="114"/>
      <c r="I46" s="115"/>
      <c r="J46" s="25"/>
    </row>
    <row r="47" spans="1:10" ht="14.25" x14ac:dyDescent="0.2">
      <c r="A47" s="18"/>
      <c r="B47" s="44"/>
      <c r="C47" s="44"/>
      <c r="D47" s="29"/>
      <c r="E47" s="106"/>
      <c r="F47" s="106"/>
      <c r="G47" s="105"/>
      <c r="H47" s="105"/>
      <c r="I47" s="29"/>
      <c r="J47" s="57" t="s">
        <v>28</v>
      </c>
    </row>
    <row r="48" spans="1:10" ht="14.25" x14ac:dyDescent="0.2">
      <c r="A48" s="18"/>
      <c r="B48" s="44"/>
      <c r="C48" s="44"/>
      <c r="D48" s="29"/>
      <c r="E48" s="106"/>
      <c r="F48" s="106"/>
      <c r="G48" s="105"/>
      <c r="H48" s="105"/>
      <c r="I48" s="29"/>
      <c r="J48" s="57" t="s">
        <v>29</v>
      </c>
    </row>
    <row r="49" spans="1:10" ht="14.45" customHeight="1" x14ac:dyDescent="0.2">
      <c r="A49" s="108" t="s">
        <v>30</v>
      </c>
      <c r="B49" s="109"/>
      <c r="C49" s="118" t="s">
        <v>29</v>
      </c>
      <c r="D49" s="119"/>
      <c r="E49" s="116" t="s">
        <v>31</v>
      </c>
      <c r="F49" s="117"/>
      <c r="G49" s="110"/>
      <c r="H49" s="111"/>
      <c r="I49" s="111"/>
      <c r="J49" s="112"/>
    </row>
    <row r="50" spans="1:10" ht="14.25" x14ac:dyDescent="0.2">
      <c r="A50" s="18"/>
      <c r="B50" s="44"/>
      <c r="C50" s="105"/>
      <c r="D50" s="105"/>
      <c r="E50" s="106"/>
      <c r="F50" s="106"/>
      <c r="G50" s="107" t="s">
        <v>32</v>
      </c>
      <c r="H50" s="107"/>
      <c r="I50" s="107"/>
      <c r="J50" s="19"/>
    </row>
    <row r="51" spans="1:10" ht="13.9" customHeight="1" x14ac:dyDescent="0.2">
      <c r="A51" s="108" t="s">
        <v>33</v>
      </c>
      <c r="B51" s="109"/>
      <c r="C51" s="110" t="s">
        <v>456</v>
      </c>
      <c r="D51" s="111"/>
      <c r="E51" s="111"/>
      <c r="F51" s="111"/>
      <c r="G51" s="111"/>
      <c r="H51" s="111"/>
      <c r="I51" s="111"/>
      <c r="J51" s="112"/>
    </row>
    <row r="52" spans="1:10" ht="14.25" x14ac:dyDescent="0.2">
      <c r="A52" s="12"/>
      <c r="B52" s="29"/>
      <c r="C52" s="129" t="s">
        <v>34</v>
      </c>
      <c r="D52" s="129"/>
      <c r="E52" s="129"/>
      <c r="F52" s="129"/>
      <c r="G52" s="129"/>
      <c r="H52" s="129"/>
      <c r="I52" s="129"/>
      <c r="J52" s="14"/>
    </row>
    <row r="53" spans="1:10" ht="14.25" x14ac:dyDescent="0.2">
      <c r="A53" s="108" t="s">
        <v>35</v>
      </c>
      <c r="B53" s="109"/>
      <c r="C53" s="170" t="s">
        <v>457</v>
      </c>
      <c r="D53" s="171"/>
      <c r="E53" s="172"/>
      <c r="F53" s="106"/>
      <c r="G53" s="106"/>
      <c r="H53" s="121"/>
      <c r="I53" s="121"/>
      <c r="J53" s="173"/>
    </row>
    <row r="54" spans="1:10" ht="14.25" x14ac:dyDescent="0.2">
      <c r="A54" s="12"/>
      <c r="B54" s="29"/>
      <c r="C54" s="44"/>
      <c r="D54" s="29"/>
      <c r="E54" s="106"/>
      <c r="F54" s="106"/>
      <c r="G54" s="106"/>
      <c r="H54" s="106"/>
      <c r="I54" s="29"/>
      <c r="J54" s="14"/>
    </row>
    <row r="55" spans="1:10" ht="14.45" customHeight="1" x14ac:dyDescent="0.2">
      <c r="A55" s="108" t="s">
        <v>14</v>
      </c>
      <c r="B55" s="109"/>
      <c r="C55" s="166" t="s">
        <v>458</v>
      </c>
      <c r="D55" s="167"/>
      <c r="E55" s="167"/>
      <c r="F55" s="167"/>
      <c r="G55" s="167"/>
      <c r="H55" s="167"/>
      <c r="I55" s="167"/>
      <c r="J55" s="168"/>
    </row>
    <row r="56" spans="1:10" ht="14.25" x14ac:dyDescent="0.2">
      <c r="A56" s="12"/>
      <c r="B56" s="29"/>
      <c r="C56" s="29"/>
      <c r="D56" s="29"/>
      <c r="E56" s="106"/>
      <c r="F56" s="106"/>
      <c r="G56" s="106"/>
      <c r="H56" s="106"/>
      <c r="I56" s="29"/>
      <c r="J56" s="14"/>
    </row>
    <row r="57" spans="1:10" ht="14.25" x14ac:dyDescent="0.2">
      <c r="A57" s="108" t="s">
        <v>36</v>
      </c>
      <c r="B57" s="109"/>
      <c r="C57" s="166" t="s">
        <v>459</v>
      </c>
      <c r="D57" s="167"/>
      <c r="E57" s="167"/>
      <c r="F57" s="167"/>
      <c r="G57" s="167"/>
      <c r="H57" s="167"/>
      <c r="I57" s="167"/>
      <c r="J57" s="168"/>
    </row>
    <row r="58" spans="1:10" ht="14.45" customHeight="1" x14ac:dyDescent="0.2">
      <c r="A58" s="12"/>
      <c r="B58" s="29"/>
      <c r="C58" s="107" t="s">
        <v>37</v>
      </c>
      <c r="D58" s="107"/>
      <c r="E58" s="107"/>
      <c r="F58" s="107"/>
      <c r="G58" s="29"/>
      <c r="H58" s="29"/>
      <c r="I58" s="29"/>
      <c r="J58" s="14"/>
    </row>
    <row r="59" spans="1:10" ht="14.25" x14ac:dyDescent="0.2">
      <c r="A59" s="108" t="s">
        <v>38</v>
      </c>
      <c r="B59" s="109"/>
      <c r="C59" s="166" t="s">
        <v>460</v>
      </c>
      <c r="D59" s="167"/>
      <c r="E59" s="167"/>
      <c r="F59" s="167"/>
      <c r="G59" s="167"/>
      <c r="H59" s="167"/>
      <c r="I59" s="167"/>
      <c r="J59" s="168"/>
    </row>
    <row r="60" spans="1:10" ht="14.45" customHeight="1" x14ac:dyDescent="0.2">
      <c r="A60" s="20"/>
      <c r="B60" s="21"/>
      <c r="C60" s="169" t="s">
        <v>39</v>
      </c>
      <c r="D60" s="169"/>
      <c r="E60" s="169"/>
      <c r="F60" s="169"/>
      <c r="G60" s="169"/>
      <c r="H60" s="21"/>
      <c r="I60" s="21"/>
      <c r="J60" s="22"/>
    </row>
    <row r="67" ht="27" customHeight="1" x14ac:dyDescent="0.2"/>
    <row r="71" ht="38.450000000000003" customHeight="1" x14ac:dyDescent="0.2"/>
  </sheetData>
  <sheetProtection algorithmName="SHA-512" hashValue="n49zfb2/Q2voJxUayvX84Dn+dDdNsvuSVx6zclc9EZsP6nNJVSel3yPbWh/72LTp8l/3U9yegl7S/VBj4QoYQw==" saltValue="runVpECY1AjsontnHAxPBg==" spinCount="100000" sheet="1" formatCells="0" insertRows="0"/>
  <mergeCells count="122">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14:F14"/>
    <mergeCell ref="E15:F15"/>
    <mergeCell ref="A12:B12"/>
    <mergeCell ref="C12:D12"/>
    <mergeCell ref="E12:F12"/>
    <mergeCell ref="G12:H12"/>
    <mergeCell ref="E13:F13"/>
    <mergeCell ref="G13:H13"/>
    <mergeCell ref="A14:B14"/>
    <mergeCell ref="C14:D14"/>
    <mergeCell ref="H14:I14"/>
    <mergeCell ref="G15:H15"/>
    <mergeCell ref="E20:F20"/>
    <mergeCell ref="A16:B16"/>
    <mergeCell ref="C16:D16"/>
    <mergeCell ref="A17:J17"/>
    <mergeCell ref="A18:B18"/>
    <mergeCell ref="C18:J18"/>
    <mergeCell ref="E19:F19"/>
    <mergeCell ref="G19:H19"/>
    <mergeCell ref="A20:B20"/>
    <mergeCell ref="C20:D20"/>
    <mergeCell ref="G20:J20"/>
    <mergeCell ref="E21:F21"/>
    <mergeCell ref="G21:H21"/>
    <mergeCell ref="E25:F25"/>
    <mergeCell ref="G25:H25"/>
    <mergeCell ref="E23:F23"/>
    <mergeCell ref="G23:H23"/>
    <mergeCell ref="A22:B22"/>
    <mergeCell ref="C22:J22"/>
    <mergeCell ref="A24:B24"/>
    <mergeCell ref="C24:J24"/>
    <mergeCell ref="E28:F28"/>
    <mergeCell ref="G28:H28"/>
    <mergeCell ref="A26:B26"/>
    <mergeCell ref="E27:F27"/>
    <mergeCell ref="G27:H27"/>
    <mergeCell ref="C26:J26"/>
    <mergeCell ref="A28:B28"/>
    <mergeCell ref="I28:J28"/>
    <mergeCell ref="E29:F29"/>
    <mergeCell ref="G29:H29"/>
    <mergeCell ref="A30:B30"/>
    <mergeCell ref="D30:G30"/>
    <mergeCell ref="A31:B31"/>
    <mergeCell ref="E31:F31"/>
    <mergeCell ref="G31:H31"/>
    <mergeCell ref="I31:J31"/>
    <mergeCell ref="A32:B32"/>
    <mergeCell ref="D32:G32"/>
    <mergeCell ref="E33:F33"/>
    <mergeCell ref="G33:H33"/>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pageMargins left="0.7" right="0.7" top="0.75" bottom="0.75" header="0.3" footer="0.3"/>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zoomScaleNormal="100" zoomScaleSheetLayoutView="100" workbookViewId="0">
      <selection sqref="A1:I1"/>
    </sheetView>
  </sheetViews>
  <sheetFormatPr defaultColWidth="8.85546875" defaultRowHeight="12.75" x14ac:dyDescent="0.2"/>
  <cols>
    <col min="8" max="9" width="15.7109375" style="24" customWidth="1"/>
    <col min="10" max="10" width="10.28515625" bestFit="1" customWidth="1"/>
  </cols>
  <sheetData>
    <row r="1" spans="1:9" x14ac:dyDescent="0.2">
      <c r="A1" s="178" t="s">
        <v>40</v>
      </c>
      <c r="B1" s="179"/>
      <c r="C1" s="179"/>
      <c r="D1" s="179"/>
      <c r="E1" s="179"/>
      <c r="F1" s="179"/>
      <c r="G1" s="179"/>
      <c r="H1" s="179"/>
      <c r="I1" s="179"/>
    </row>
    <row r="2" spans="1:9" x14ac:dyDescent="0.2">
      <c r="A2" s="180" t="s">
        <v>461</v>
      </c>
      <c r="B2" s="181"/>
      <c r="C2" s="181"/>
      <c r="D2" s="181"/>
      <c r="E2" s="181"/>
      <c r="F2" s="181"/>
      <c r="G2" s="181"/>
      <c r="H2" s="181"/>
      <c r="I2" s="181"/>
    </row>
    <row r="3" spans="1:9" x14ac:dyDescent="0.2">
      <c r="A3" s="182" t="s">
        <v>41</v>
      </c>
      <c r="B3" s="182"/>
      <c r="C3" s="182"/>
      <c r="D3" s="182"/>
      <c r="E3" s="182"/>
      <c r="F3" s="182"/>
      <c r="G3" s="182"/>
      <c r="H3" s="182"/>
      <c r="I3" s="182"/>
    </row>
    <row r="4" spans="1:9" x14ac:dyDescent="0.2">
      <c r="A4" s="183" t="s">
        <v>462</v>
      </c>
      <c r="B4" s="184"/>
      <c r="C4" s="184"/>
      <c r="D4" s="184"/>
      <c r="E4" s="184"/>
      <c r="F4" s="184"/>
      <c r="G4" s="184"/>
      <c r="H4" s="184"/>
      <c r="I4" s="185"/>
    </row>
    <row r="5" spans="1:9" ht="33.75" x14ac:dyDescent="0.2">
      <c r="A5" s="188" t="s">
        <v>42</v>
      </c>
      <c r="B5" s="189"/>
      <c r="C5" s="189"/>
      <c r="D5" s="189"/>
      <c r="E5" s="189"/>
      <c r="F5" s="189"/>
      <c r="G5" s="67" t="s">
        <v>43</v>
      </c>
      <c r="H5" s="68" t="s">
        <v>44</v>
      </c>
      <c r="I5" s="68" t="s">
        <v>45</v>
      </c>
    </row>
    <row r="6" spans="1:9" x14ac:dyDescent="0.2">
      <c r="A6" s="186">
        <v>1</v>
      </c>
      <c r="B6" s="187"/>
      <c r="C6" s="187"/>
      <c r="D6" s="187"/>
      <c r="E6" s="187"/>
      <c r="F6" s="187"/>
      <c r="G6" s="69">
        <v>2</v>
      </c>
      <c r="H6" s="68">
        <v>3</v>
      </c>
      <c r="I6" s="68">
        <v>4</v>
      </c>
    </row>
    <row r="7" spans="1:9" x14ac:dyDescent="0.2">
      <c r="A7" s="190"/>
      <c r="B7" s="190"/>
      <c r="C7" s="190"/>
      <c r="D7" s="190"/>
      <c r="E7" s="190"/>
      <c r="F7" s="190"/>
      <c r="G7" s="190"/>
      <c r="H7" s="190"/>
      <c r="I7" s="191"/>
    </row>
    <row r="8" spans="1:9" ht="12.75" customHeight="1" x14ac:dyDescent="0.2">
      <c r="A8" s="192" t="s">
        <v>46</v>
      </c>
      <c r="B8" s="192"/>
      <c r="C8" s="192"/>
      <c r="D8" s="192"/>
      <c r="E8" s="192"/>
      <c r="F8" s="192"/>
      <c r="G8" s="60">
        <v>1</v>
      </c>
      <c r="H8" s="70">
        <v>0</v>
      </c>
      <c r="I8" s="70">
        <v>0</v>
      </c>
    </row>
    <row r="9" spans="1:9" ht="12.75" customHeight="1" x14ac:dyDescent="0.2">
      <c r="A9" s="176" t="s">
        <v>47</v>
      </c>
      <c r="B9" s="176"/>
      <c r="C9" s="176"/>
      <c r="D9" s="176"/>
      <c r="E9" s="176"/>
      <c r="F9" s="176"/>
      <c r="G9" s="61">
        <v>2</v>
      </c>
      <c r="H9" s="71">
        <f>H10+H17+H27+H38+H43</f>
        <v>703490535.04000008</v>
      </c>
      <c r="I9" s="71">
        <f>I10+I17+I27+I38+I43</f>
        <v>781175533.87999988</v>
      </c>
    </row>
    <row r="10" spans="1:9" ht="12.75" customHeight="1" x14ac:dyDescent="0.2">
      <c r="A10" s="175" t="s">
        <v>48</v>
      </c>
      <c r="B10" s="175"/>
      <c r="C10" s="175"/>
      <c r="D10" s="175"/>
      <c r="E10" s="175"/>
      <c r="F10" s="175"/>
      <c r="G10" s="61">
        <v>3</v>
      </c>
      <c r="H10" s="71">
        <f>H11+H12+H13+H14+H15+H16</f>
        <v>8336873.1600000001</v>
      </c>
      <c r="I10" s="71">
        <f>I11+I12+I13+I14+I15+I16</f>
        <v>9563775.8600000013</v>
      </c>
    </row>
    <row r="11" spans="1:9" ht="12.75" customHeight="1" x14ac:dyDescent="0.2">
      <c r="A11" s="174" t="s">
        <v>49</v>
      </c>
      <c r="B11" s="174"/>
      <c r="C11" s="174"/>
      <c r="D11" s="174"/>
      <c r="E11" s="174"/>
      <c r="F11" s="174"/>
      <c r="G11" s="60">
        <v>4</v>
      </c>
      <c r="H11" s="70">
        <v>0</v>
      </c>
      <c r="I11" s="70">
        <v>0</v>
      </c>
    </row>
    <row r="12" spans="1:9" ht="23.45" customHeight="1" x14ac:dyDescent="0.2">
      <c r="A12" s="174" t="s">
        <v>50</v>
      </c>
      <c r="B12" s="174"/>
      <c r="C12" s="174"/>
      <c r="D12" s="174"/>
      <c r="E12" s="174"/>
      <c r="F12" s="174"/>
      <c r="G12" s="60">
        <v>5</v>
      </c>
      <c r="H12" s="70">
        <v>6548274.4100000001</v>
      </c>
      <c r="I12" s="70">
        <v>7757652.6900000004</v>
      </c>
    </row>
    <row r="13" spans="1:9" ht="12.75" customHeight="1" x14ac:dyDescent="0.2">
      <c r="A13" s="174" t="s">
        <v>51</v>
      </c>
      <c r="B13" s="174"/>
      <c r="C13" s="174"/>
      <c r="D13" s="174"/>
      <c r="E13" s="174"/>
      <c r="F13" s="174"/>
      <c r="G13" s="60">
        <v>6</v>
      </c>
      <c r="H13" s="70">
        <v>871671.51</v>
      </c>
      <c r="I13" s="70">
        <v>871671.51</v>
      </c>
    </row>
    <row r="14" spans="1:9" ht="12.75" customHeight="1" x14ac:dyDescent="0.2">
      <c r="A14" s="174" t="s">
        <v>52</v>
      </c>
      <c r="B14" s="174"/>
      <c r="C14" s="174"/>
      <c r="D14" s="174"/>
      <c r="E14" s="174"/>
      <c r="F14" s="174"/>
      <c r="G14" s="60">
        <v>7</v>
      </c>
      <c r="H14" s="70">
        <v>0</v>
      </c>
      <c r="I14" s="70">
        <v>7800</v>
      </c>
    </row>
    <row r="15" spans="1:9" ht="12.75" customHeight="1" x14ac:dyDescent="0.2">
      <c r="A15" s="174" t="s">
        <v>53</v>
      </c>
      <c r="B15" s="174"/>
      <c r="C15" s="174"/>
      <c r="D15" s="174"/>
      <c r="E15" s="174"/>
      <c r="F15" s="174"/>
      <c r="G15" s="60">
        <v>8</v>
      </c>
      <c r="H15" s="70">
        <v>916927.24</v>
      </c>
      <c r="I15" s="70">
        <v>926651.66</v>
      </c>
    </row>
    <row r="16" spans="1:9" ht="12.75" customHeight="1" x14ac:dyDescent="0.2">
      <c r="A16" s="174" t="s">
        <v>54</v>
      </c>
      <c r="B16" s="174"/>
      <c r="C16" s="174"/>
      <c r="D16" s="174"/>
      <c r="E16" s="174"/>
      <c r="F16" s="174"/>
      <c r="G16" s="60">
        <v>9</v>
      </c>
      <c r="H16" s="70">
        <v>0</v>
      </c>
      <c r="I16" s="70">
        <v>0</v>
      </c>
    </row>
    <row r="17" spans="1:9" ht="12.75" customHeight="1" x14ac:dyDescent="0.2">
      <c r="A17" s="175" t="s">
        <v>55</v>
      </c>
      <c r="B17" s="175"/>
      <c r="C17" s="175"/>
      <c r="D17" s="175"/>
      <c r="E17" s="175"/>
      <c r="F17" s="175"/>
      <c r="G17" s="61">
        <v>10</v>
      </c>
      <c r="H17" s="71">
        <f>H18+H19+H20+H21+H22+H23+H24+H25+H26</f>
        <v>547412609.41000009</v>
      </c>
      <c r="I17" s="71">
        <f>I18+I19+I20+I21+I22+I23+I24+I25+I26</f>
        <v>618471782.55999994</v>
      </c>
    </row>
    <row r="18" spans="1:9" ht="12.75" customHeight="1" x14ac:dyDescent="0.2">
      <c r="A18" s="174" t="s">
        <v>56</v>
      </c>
      <c r="B18" s="174"/>
      <c r="C18" s="174"/>
      <c r="D18" s="174"/>
      <c r="E18" s="174"/>
      <c r="F18" s="174"/>
      <c r="G18" s="60">
        <v>11</v>
      </c>
      <c r="H18" s="70">
        <v>127172258.90000001</v>
      </c>
      <c r="I18" s="70">
        <v>127905176.89</v>
      </c>
    </row>
    <row r="19" spans="1:9" ht="12.75" customHeight="1" x14ac:dyDescent="0.2">
      <c r="A19" s="174" t="s">
        <v>57</v>
      </c>
      <c r="B19" s="174"/>
      <c r="C19" s="174"/>
      <c r="D19" s="174"/>
      <c r="E19" s="174"/>
      <c r="F19" s="174"/>
      <c r="G19" s="60">
        <v>12</v>
      </c>
      <c r="H19" s="70">
        <v>288789056.18000001</v>
      </c>
      <c r="I19" s="70">
        <v>277346485.74000001</v>
      </c>
    </row>
    <row r="20" spans="1:9" ht="12.75" customHeight="1" x14ac:dyDescent="0.2">
      <c r="A20" s="174" t="s">
        <v>58</v>
      </c>
      <c r="B20" s="174"/>
      <c r="C20" s="174"/>
      <c r="D20" s="174"/>
      <c r="E20" s="174"/>
      <c r="F20" s="174"/>
      <c r="G20" s="60">
        <v>13</v>
      </c>
      <c r="H20" s="70">
        <v>40741520.18</v>
      </c>
      <c r="I20" s="70">
        <v>39747127.799999997</v>
      </c>
    </row>
    <row r="21" spans="1:9" ht="12.75" customHeight="1" x14ac:dyDescent="0.2">
      <c r="A21" s="174" t="s">
        <v>59</v>
      </c>
      <c r="B21" s="174"/>
      <c r="C21" s="174"/>
      <c r="D21" s="174"/>
      <c r="E21" s="174"/>
      <c r="F21" s="174"/>
      <c r="G21" s="60">
        <v>14</v>
      </c>
      <c r="H21" s="70">
        <v>9268096.3000000007</v>
      </c>
      <c r="I21" s="70">
        <v>9306119.3699999992</v>
      </c>
    </row>
    <row r="22" spans="1:9" ht="12.75" customHeight="1" x14ac:dyDescent="0.2">
      <c r="A22" s="174" t="s">
        <v>60</v>
      </c>
      <c r="B22" s="174"/>
      <c r="C22" s="174"/>
      <c r="D22" s="174"/>
      <c r="E22" s="174"/>
      <c r="F22" s="174"/>
      <c r="G22" s="60">
        <v>15</v>
      </c>
      <c r="H22" s="70">
        <v>0</v>
      </c>
      <c r="I22" s="70">
        <v>0</v>
      </c>
    </row>
    <row r="23" spans="1:9" ht="12.75" customHeight="1" x14ac:dyDescent="0.2">
      <c r="A23" s="174" t="s">
        <v>61</v>
      </c>
      <c r="B23" s="174"/>
      <c r="C23" s="174"/>
      <c r="D23" s="174"/>
      <c r="E23" s="174"/>
      <c r="F23" s="174"/>
      <c r="G23" s="60">
        <v>16</v>
      </c>
      <c r="H23" s="70">
        <v>14608526.99</v>
      </c>
      <c r="I23" s="70">
        <v>4013133.69</v>
      </c>
    </row>
    <row r="24" spans="1:9" ht="12.75" customHeight="1" x14ac:dyDescent="0.2">
      <c r="A24" s="174" t="s">
        <v>62</v>
      </c>
      <c r="B24" s="174"/>
      <c r="C24" s="174"/>
      <c r="D24" s="174"/>
      <c r="E24" s="174"/>
      <c r="F24" s="174"/>
      <c r="G24" s="60">
        <v>17</v>
      </c>
      <c r="H24" s="70">
        <v>61705707.43</v>
      </c>
      <c r="I24" s="70">
        <v>155790386.88999999</v>
      </c>
    </row>
    <row r="25" spans="1:9" ht="12.75" customHeight="1" x14ac:dyDescent="0.2">
      <c r="A25" s="174" t="s">
        <v>63</v>
      </c>
      <c r="B25" s="174"/>
      <c r="C25" s="174"/>
      <c r="D25" s="174"/>
      <c r="E25" s="174"/>
      <c r="F25" s="174"/>
      <c r="G25" s="60">
        <v>18</v>
      </c>
      <c r="H25" s="70">
        <v>4816017.97</v>
      </c>
      <c r="I25" s="70">
        <v>4088803.56</v>
      </c>
    </row>
    <row r="26" spans="1:9" ht="12.75" customHeight="1" x14ac:dyDescent="0.2">
      <c r="A26" s="174" t="s">
        <v>64</v>
      </c>
      <c r="B26" s="174"/>
      <c r="C26" s="174"/>
      <c r="D26" s="174"/>
      <c r="E26" s="174"/>
      <c r="F26" s="174"/>
      <c r="G26" s="60">
        <v>19</v>
      </c>
      <c r="H26" s="70">
        <v>311425.46000000002</v>
      </c>
      <c r="I26" s="70">
        <v>274548.62</v>
      </c>
    </row>
    <row r="27" spans="1:9" ht="12.75" customHeight="1" x14ac:dyDescent="0.2">
      <c r="A27" s="175" t="s">
        <v>65</v>
      </c>
      <c r="B27" s="175"/>
      <c r="C27" s="175"/>
      <c r="D27" s="175"/>
      <c r="E27" s="175"/>
      <c r="F27" s="175"/>
      <c r="G27" s="61">
        <v>20</v>
      </c>
      <c r="H27" s="71">
        <f>SUM(H28:H37)</f>
        <v>146084630.26000002</v>
      </c>
      <c r="I27" s="71">
        <f>SUM(I28:I37)</f>
        <v>148238978.04999998</v>
      </c>
    </row>
    <row r="28" spans="1:9" ht="12.75" customHeight="1" x14ac:dyDescent="0.2">
      <c r="A28" s="174" t="s">
        <v>66</v>
      </c>
      <c r="B28" s="174"/>
      <c r="C28" s="174"/>
      <c r="D28" s="174"/>
      <c r="E28" s="174"/>
      <c r="F28" s="174"/>
      <c r="G28" s="60">
        <v>21</v>
      </c>
      <c r="H28" s="70">
        <v>124258658.93000001</v>
      </c>
      <c r="I28" s="70">
        <v>124258658.93000001</v>
      </c>
    </row>
    <row r="29" spans="1:9" ht="12.75" customHeight="1" x14ac:dyDescent="0.2">
      <c r="A29" s="174" t="s">
        <v>67</v>
      </c>
      <c r="B29" s="174"/>
      <c r="C29" s="174"/>
      <c r="D29" s="174"/>
      <c r="E29" s="174"/>
      <c r="F29" s="174"/>
      <c r="G29" s="60">
        <v>22</v>
      </c>
      <c r="H29" s="70">
        <v>0</v>
      </c>
      <c r="I29" s="70">
        <v>0</v>
      </c>
    </row>
    <row r="30" spans="1:9" ht="12.75" customHeight="1" x14ac:dyDescent="0.2">
      <c r="A30" s="174" t="s">
        <v>68</v>
      </c>
      <c r="B30" s="174"/>
      <c r="C30" s="174"/>
      <c r="D30" s="174"/>
      <c r="E30" s="174"/>
      <c r="F30" s="174"/>
      <c r="G30" s="60">
        <v>23</v>
      </c>
      <c r="H30" s="70">
        <v>0</v>
      </c>
      <c r="I30" s="70">
        <v>0</v>
      </c>
    </row>
    <row r="31" spans="1:9" ht="24.6" customHeight="1" x14ac:dyDescent="0.2">
      <c r="A31" s="174" t="s">
        <v>69</v>
      </c>
      <c r="B31" s="174"/>
      <c r="C31" s="174"/>
      <c r="D31" s="174"/>
      <c r="E31" s="174"/>
      <c r="F31" s="174"/>
      <c r="G31" s="60">
        <v>24</v>
      </c>
      <c r="H31" s="70">
        <v>17503377.219999999</v>
      </c>
      <c r="I31" s="70">
        <v>17503377.219999999</v>
      </c>
    </row>
    <row r="32" spans="1:9" ht="24" customHeight="1" x14ac:dyDescent="0.2">
      <c r="A32" s="174" t="s">
        <v>70</v>
      </c>
      <c r="B32" s="174"/>
      <c r="C32" s="174"/>
      <c r="D32" s="174"/>
      <c r="E32" s="174"/>
      <c r="F32" s="174"/>
      <c r="G32" s="60">
        <v>25</v>
      </c>
      <c r="H32" s="70">
        <v>0</v>
      </c>
      <c r="I32" s="70">
        <v>0</v>
      </c>
    </row>
    <row r="33" spans="1:9" ht="26.45" customHeight="1" x14ac:dyDescent="0.2">
      <c r="A33" s="174" t="s">
        <v>71</v>
      </c>
      <c r="B33" s="174"/>
      <c r="C33" s="174"/>
      <c r="D33" s="174"/>
      <c r="E33" s="174"/>
      <c r="F33" s="174"/>
      <c r="G33" s="60">
        <v>26</v>
      </c>
      <c r="H33" s="70">
        <v>3643443.59</v>
      </c>
      <c r="I33" s="70">
        <v>3714572.72</v>
      </c>
    </row>
    <row r="34" spans="1:9" ht="12.75" customHeight="1" x14ac:dyDescent="0.2">
      <c r="A34" s="174" t="s">
        <v>72</v>
      </c>
      <c r="B34" s="174"/>
      <c r="C34" s="174"/>
      <c r="D34" s="174"/>
      <c r="E34" s="174"/>
      <c r="F34" s="174"/>
      <c r="G34" s="60">
        <v>27</v>
      </c>
      <c r="H34" s="70">
        <v>0</v>
      </c>
      <c r="I34" s="70">
        <v>60446.7</v>
      </c>
    </row>
    <row r="35" spans="1:9" ht="12.75" customHeight="1" x14ac:dyDescent="0.2">
      <c r="A35" s="174" t="s">
        <v>73</v>
      </c>
      <c r="B35" s="174"/>
      <c r="C35" s="174"/>
      <c r="D35" s="174"/>
      <c r="E35" s="174"/>
      <c r="F35" s="174"/>
      <c r="G35" s="60">
        <v>28</v>
      </c>
      <c r="H35" s="70">
        <v>613366.72</v>
      </c>
      <c r="I35" s="70">
        <v>633927.06000000006</v>
      </c>
    </row>
    <row r="36" spans="1:9" ht="12.75" customHeight="1" x14ac:dyDescent="0.2">
      <c r="A36" s="174" t="s">
        <v>74</v>
      </c>
      <c r="B36" s="174"/>
      <c r="C36" s="174"/>
      <c r="D36" s="174"/>
      <c r="E36" s="174"/>
      <c r="F36" s="174"/>
      <c r="G36" s="60">
        <v>29</v>
      </c>
      <c r="H36" s="70">
        <v>0</v>
      </c>
      <c r="I36" s="70">
        <v>0</v>
      </c>
    </row>
    <row r="37" spans="1:9" ht="12.75" customHeight="1" x14ac:dyDescent="0.2">
      <c r="A37" s="174" t="s">
        <v>75</v>
      </c>
      <c r="B37" s="174"/>
      <c r="C37" s="174"/>
      <c r="D37" s="174"/>
      <c r="E37" s="174"/>
      <c r="F37" s="174"/>
      <c r="G37" s="60">
        <v>30</v>
      </c>
      <c r="H37" s="70">
        <v>65783.8</v>
      </c>
      <c r="I37" s="70">
        <v>2067995.42</v>
      </c>
    </row>
    <row r="38" spans="1:9" ht="12.75" customHeight="1" x14ac:dyDescent="0.2">
      <c r="A38" s="175" t="s">
        <v>76</v>
      </c>
      <c r="B38" s="175"/>
      <c r="C38" s="175"/>
      <c r="D38" s="175"/>
      <c r="E38" s="175"/>
      <c r="F38" s="175"/>
      <c r="G38" s="61">
        <v>31</v>
      </c>
      <c r="H38" s="71">
        <f>H39+H40+H41+H42</f>
        <v>0</v>
      </c>
      <c r="I38" s="71">
        <f>I39+I40+I41+I42</f>
        <v>451250</v>
      </c>
    </row>
    <row r="39" spans="1:9" ht="12.75" customHeight="1" x14ac:dyDescent="0.2">
      <c r="A39" s="174" t="s">
        <v>77</v>
      </c>
      <c r="B39" s="174"/>
      <c r="C39" s="174"/>
      <c r="D39" s="174"/>
      <c r="E39" s="174"/>
      <c r="F39" s="174"/>
      <c r="G39" s="60">
        <v>32</v>
      </c>
      <c r="H39" s="70">
        <v>0</v>
      </c>
      <c r="I39" s="70">
        <v>0</v>
      </c>
    </row>
    <row r="40" spans="1:9" ht="12.75" customHeight="1" x14ac:dyDescent="0.2">
      <c r="A40" s="174" t="s">
        <v>78</v>
      </c>
      <c r="B40" s="174"/>
      <c r="C40" s="174"/>
      <c r="D40" s="174"/>
      <c r="E40" s="174"/>
      <c r="F40" s="174"/>
      <c r="G40" s="60">
        <v>33</v>
      </c>
      <c r="H40" s="70">
        <v>0</v>
      </c>
      <c r="I40" s="70">
        <v>0</v>
      </c>
    </row>
    <row r="41" spans="1:9" ht="12.75" customHeight="1" x14ac:dyDescent="0.2">
      <c r="A41" s="174" t="s">
        <v>79</v>
      </c>
      <c r="B41" s="174"/>
      <c r="C41" s="174"/>
      <c r="D41" s="174"/>
      <c r="E41" s="174"/>
      <c r="F41" s="174"/>
      <c r="G41" s="60">
        <v>34</v>
      </c>
      <c r="H41" s="70">
        <v>0</v>
      </c>
      <c r="I41" s="70">
        <v>0</v>
      </c>
    </row>
    <row r="42" spans="1:9" ht="12.75" customHeight="1" x14ac:dyDescent="0.2">
      <c r="A42" s="174" t="s">
        <v>80</v>
      </c>
      <c r="B42" s="174"/>
      <c r="C42" s="174"/>
      <c r="D42" s="174"/>
      <c r="E42" s="174"/>
      <c r="F42" s="174"/>
      <c r="G42" s="60">
        <v>35</v>
      </c>
      <c r="H42" s="70">
        <v>0</v>
      </c>
      <c r="I42" s="70">
        <v>451250</v>
      </c>
    </row>
    <row r="43" spans="1:9" ht="12.75" customHeight="1" x14ac:dyDescent="0.2">
      <c r="A43" s="177" t="s">
        <v>81</v>
      </c>
      <c r="B43" s="177"/>
      <c r="C43" s="177"/>
      <c r="D43" s="177"/>
      <c r="E43" s="177"/>
      <c r="F43" s="177"/>
      <c r="G43" s="60">
        <v>36</v>
      </c>
      <c r="H43" s="70">
        <v>1656422.21</v>
      </c>
      <c r="I43" s="70">
        <v>4449747.41</v>
      </c>
    </row>
    <row r="44" spans="1:9" ht="12.75" customHeight="1" x14ac:dyDescent="0.2">
      <c r="A44" s="176" t="s">
        <v>82</v>
      </c>
      <c r="B44" s="176"/>
      <c r="C44" s="176"/>
      <c r="D44" s="176"/>
      <c r="E44" s="176"/>
      <c r="F44" s="176"/>
      <c r="G44" s="61">
        <v>37</v>
      </c>
      <c r="H44" s="71">
        <f>H45+H53+H60+H70</f>
        <v>75555864.019999996</v>
      </c>
      <c r="I44" s="71">
        <f>I45+I53+I60+I70</f>
        <v>26430607.880000003</v>
      </c>
    </row>
    <row r="45" spans="1:9" ht="12.75" customHeight="1" x14ac:dyDescent="0.2">
      <c r="A45" s="175" t="s">
        <v>83</v>
      </c>
      <c r="B45" s="175"/>
      <c r="C45" s="175"/>
      <c r="D45" s="175"/>
      <c r="E45" s="175"/>
      <c r="F45" s="175"/>
      <c r="G45" s="61">
        <v>38</v>
      </c>
      <c r="H45" s="71">
        <f>SUM(H46:H52)</f>
        <v>8580962.5099999998</v>
      </c>
      <c r="I45" s="71">
        <f>SUM(I46:I52)</f>
        <v>10224508.9</v>
      </c>
    </row>
    <row r="46" spans="1:9" ht="12.75" customHeight="1" x14ac:dyDescent="0.2">
      <c r="A46" s="174" t="s">
        <v>84</v>
      </c>
      <c r="B46" s="174"/>
      <c r="C46" s="174"/>
      <c r="D46" s="174"/>
      <c r="E46" s="174"/>
      <c r="F46" s="174"/>
      <c r="G46" s="60">
        <v>39</v>
      </c>
      <c r="H46" s="70">
        <v>8296206.2999999998</v>
      </c>
      <c r="I46" s="70">
        <v>9776271.5500000007</v>
      </c>
    </row>
    <row r="47" spans="1:9" ht="12.75" customHeight="1" x14ac:dyDescent="0.2">
      <c r="A47" s="174" t="s">
        <v>85</v>
      </c>
      <c r="B47" s="174"/>
      <c r="C47" s="174"/>
      <c r="D47" s="174"/>
      <c r="E47" s="174"/>
      <c r="F47" s="174"/>
      <c r="G47" s="60">
        <v>40</v>
      </c>
      <c r="H47" s="70">
        <v>0</v>
      </c>
      <c r="I47" s="70">
        <v>0</v>
      </c>
    </row>
    <row r="48" spans="1:9" ht="12.75" customHeight="1" x14ac:dyDescent="0.2">
      <c r="A48" s="174" t="s">
        <v>86</v>
      </c>
      <c r="B48" s="174"/>
      <c r="C48" s="174"/>
      <c r="D48" s="174"/>
      <c r="E48" s="174"/>
      <c r="F48" s="174"/>
      <c r="G48" s="60">
        <v>41</v>
      </c>
      <c r="H48" s="70">
        <v>0</v>
      </c>
      <c r="I48" s="70">
        <v>0</v>
      </c>
    </row>
    <row r="49" spans="1:9" ht="12.75" customHeight="1" x14ac:dyDescent="0.2">
      <c r="A49" s="174" t="s">
        <v>87</v>
      </c>
      <c r="B49" s="174"/>
      <c r="C49" s="174"/>
      <c r="D49" s="174"/>
      <c r="E49" s="174"/>
      <c r="F49" s="174"/>
      <c r="G49" s="60">
        <v>42</v>
      </c>
      <c r="H49" s="70">
        <v>284756.21000000002</v>
      </c>
      <c r="I49" s="70">
        <v>448237.35</v>
      </c>
    </row>
    <row r="50" spans="1:9" ht="12.75" customHeight="1" x14ac:dyDescent="0.2">
      <c r="A50" s="174" t="s">
        <v>88</v>
      </c>
      <c r="B50" s="174"/>
      <c r="C50" s="174"/>
      <c r="D50" s="174"/>
      <c r="E50" s="174"/>
      <c r="F50" s="174"/>
      <c r="G50" s="60">
        <v>43</v>
      </c>
      <c r="H50" s="70">
        <v>0</v>
      </c>
      <c r="I50" s="70">
        <v>0</v>
      </c>
    </row>
    <row r="51" spans="1:9" ht="12.75" customHeight="1" x14ac:dyDescent="0.2">
      <c r="A51" s="174" t="s">
        <v>89</v>
      </c>
      <c r="B51" s="174"/>
      <c r="C51" s="174"/>
      <c r="D51" s="174"/>
      <c r="E51" s="174"/>
      <c r="F51" s="174"/>
      <c r="G51" s="60">
        <v>44</v>
      </c>
      <c r="H51" s="70">
        <v>0</v>
      </c>
      <c r="I51" s="70">
        <v>0</v>
      </c>
    </row>
    <row r="52" spans="1:9" ht="12.75" customHeight="1" x14ac:dyDescent="0.2">
      <c r="A52" s="174" t="s">
        <v>90</v>
      </c>
      <c r="B52" s="174"/>
      <c r="C52" s="174"/>
      <c r="D52" s="174"/>
      <c r="E52" s="174"/>
      <c r="F52" s="174"/>
      <c r="G52" s="60">
        <v>45</v>
      </c>
      <c r="H52" s="70">
        <v>0</v>
      </c>
      <c r="I52" s="70">
        <v>0</v>
      </c>
    </row>
    <row r="53" spans="1:9" ht="12.75" customHeight="1" x14ac:dyDescent="0.2">
      <c r="A53" s="175" t="s">
        <v>91</v>
      </c>
      <c r="B53" s="175"/>
      <c r="C53" s="175"/>
      <c r="D53" s="175"/>
      <c r="E53" s="175"/>
      <c r="F53" s="175"/>
      <c r="G53" s="61">
        <v>46</v>
      </c>
      <c r="H53" s="71">
        <f>SUM(H54:H59)</f>
        <v>13317840.699999999</v>
      </c>
      <c r="I53" s="71">
        <f>SUM(I54:I59)</f>
        <v>14106513.310000001</v>
      </c>
    </row>
    <row r="54" spans="1:9" ht="12.75" customHeight="1" x14ac:dyDescent="0.2">
      <c r="A54" s="174" t="s">
        <v>92</v>
      </c>
      <c r="B54" s="174"/>
      <c r="C54" s="174"/>
      <c r="D54" s="174"/>
      <c r="E54" s="174"/>
      <c r="F54" s="174"/>
      <c r="G54" s="60">
        <v>47</v>
      </c>
      <c r="H54" s="70">
        <v>7559683.46</v>
      </c>
      <c r="I54" s="70">
        <v>1840218.57</v>
      </c>
    </row>
    <row r="55" spans="1:9" ht="12.75" customHeight="1" x14ac:dyDescent="0.2">
      <c r="A55" s="174" t="s">
        <v>93</v>
      </c>
      <c r="B55" s="174"/>
      <c r="C55" s="174"/>
      <c r="D55" s="174"/>
      <c r="E55" s="174"/>
      <c r="F55" s="174"/>
      <c r="G55" s="60">
        <v>48</v>
      </c>
      <c r="H55" s="70">
        <v>415736.04</v>
      </c>
      <c r="I55" s="70">
        <v>124563.01</v>
      </c>
    </row>
    <row r="56" spans="1:9" ht="12.75" customHeight="1" x14ac:dyDescent="0.2">
      <c r="A56" s="174" t="s">
        <v>94</v>
      </c>
      <c r="B56" s="174"/>
      <c r="C56" s="174"/>
      <c r="D56" s="174"/>
      <c r="E56" s="174"/>
      <c r="F56" s="174"/>
      <c r="G56" s="60">
        <v>49</v>
      </c>
      <c r="H56" s="70">
        <v>2318899.29</v>
      </c>
      <c r="I56" s="70">
        <v>3328540.31</v>
      </c>
    </row>
    <row r="57" spans="1:9" ht="12.75" customHeight="1" x14ac:dyDescent="0.2">
      <c r="A57" s="174" t="s">
        <v>95</v>
      </c>
      <c r="B57" s="174"/>
      <c r="C57" s="174"/>
      <c r="D57" s="174"/>
      <c r="E57" s="174"/>
      <c r="F57" s="174"/>
      <c r="G57" s="60">
        <v>50</v>
      </c>
      <c r="H57" s="70">
        <v>1561947.93</v>
      </c>
      <c r="I57" s="70">
        <v>2483634</v>
      </c>
    </row>
    <row r="58" spans="1:9" ht="12.75" customHeight="1" x14ac:dyDescent="0.2">
      <c r="A58" s="174" t="s">
        <v>96</v>
      </c>
      <c r="B58" s="174"/>
      <c r="C58" s="174"/>
      <c r="D58" s="174"/>
      <c r="E58" s="174"/>
      <c r="F58" s="174"/>
      <c r="G58" s="60">
        <v>51</v>
      </c>
      <c r="H58" s="70">
        <v>634436.41999999993</v>
      </c>
      <c r="I58" s="70">
        <v>5843506.1100000003</v>
      </c>
    </row>
    <row r="59" spans="1:9" ht="12.75" customHeight="1" x14ac:dyDescent="0.2">
      <c r="A59" s="174" t="s">
        <v>97</v>
      </c>
      <c r="B59" s="174"/>
      <c r="C59" s="174"/>
      <c r="D59" s="174"/>
      <c r="E59" s="174"/>
      <c r="F59" s="174"/>
      <c r="G59" s="60">
        <v>52</v>
      </c>
      <c r="H59" s="70">
        <v>827137.56</v>
      </c>
      <c r="I59" s="70">
        <v>486051.31</v>
      </c>
    </row>
    <row r="60" spans="1:9" ht="12.75" customHeight="1" x14ac:dyDescent="0.2">
      <c r="A60" s="175" t="s">
        <v>98</v>
      </c>
      <c r="B60" s="175"/>
      <c r="C60" s="175"/>
      <c r="D60" s="175"/>
      <c r="E60" s="175"/>
      <c r="F60" s="175"/>
      <c r="G60" s="61">
        <v>53</v>
      </c>
      <c r="H60" s="71">
        <f>SUM(H61:H69)</f>
        <v>426682.26</v>
      </c>
      <c r="I60" s="71">
        <f>SUM(I61:I69)</f>
        <v>256325.80000000002</v>
      </c>
    </row>
    <row r="61" spans="1:9" ht="12.75" customHeight="1" x14ac:dyDescent="0.2">
      <c r="A61" s="174" t="s">
        <v>66</v>
      </c>
      <c r="B61" s="174"/>
      <c r="C61" s="174"/>
      <c r="D61" s="174"/>
      <c r="E61" s="174"/>
      <c r="F61" s="174"/>
      <c r="G61" s="60">
        <v>54</v>
      </c>
      <c r="H61" s="70">
        <v>0</v>
      </c>
      <c r="I61" s="70">
        <v>0</v>
      </c>
    </row>
    <row r="62" spans="1:9" ht="12.75" customHeight="1" x14ac:dyDescent="0.2">
      <c r="A62" s="174" t="s">
        <v>67</v>
      </c>
      <c r="B62" s="174"/>
      <c r="C62" s="174"/>
      <c r="D62" s="174"/>
      <c r="E62" s="174"/>
      <c r="F62" s="174"/>
      <c r="G62" s="60">
        <v>55</v>
      </c>
      <c r="H62" s="70">
        <v>0</v>
      </c>
      <c r="I62" s="70">
        <v>0</v>
      </c>
    </row>
    <row r="63" spans="1:9" ht="12.75" customHeight="1" x14ac:dyDescent="0.2">
      <c r="A63" s="174" t="s">
        <v>68</v>
      </c>
      <c r="B63" s="174"/>
      <c r="C63" s="174"/>
      <c r="D63" s="174"/>
      <c r="E63" s="174"/>
      <c r="F63" s="174"/>
      <c r="G63" s="60">
        <v>56</v>
      </c>
      <c r="H63" s="70">
        <v>0</v>
      </c>
      <c r="I63" s="70">
        <v>0</v>
      </c>
    </row>
    <row r="64" spans="1:9" ht="23.45" customHeight="1" x14ac:dyDescent="0.2">
      <c r="A64" s="174" t="s">
        <v>99</v>
      </c>
      <c r="B64" s="174"/>
      <c r="C64" s="174"/>
      <c r="D64" s="174"/>
      <c r="E64" s="174"/>
      <c r="F64" s="174"/>
      <c r="G64" s="60">
        <v>57</v>
      </c>
      <c r="H64" s="70">
        <v>0</v>
      </c>
      <c r="I64" s="70">
        <v>0</v>
      </c>
    </row>
    <row r="65" spans="1:9" ht="21" customHeight="1" x14ac:dyDescent="0.2">
      <c r="A65" s="174" t="s">
        <v>100</v>
      </c>
      <c r="B65" s="174"/>
      <c r="C65" s="174"/>
      <c r="D65" s="174"/>
      <c r="E65" s="174"/>
      <c r="F65" s="174"/>
      <c r="G65" s="60">
        <v>58</v>
      </c>
      <c r="H65" s="70">
        <v>0</v>
      </c>
      <c r="I65" s="70">
        <v>0</v>
      </c>
    </row>
    <row r="66" spans="1:9" ht="22.9" customHeight="1" x14ac:dyDescent="0.2">
      <c r="A66" s="174" t="s">
        <v>71</v>
      </c>
      <c r="B66" s="174"/>
      <c r="C66" s="174"/>
      <c r="D66" s="174"/>
      <c r="E66" s="174"/>
      <c r="F66" s="174"/>
      <c r="G66" s="60">
        <v>59</v>
      </c>
      <c r="H66" s="70">
        <v>0</v>
      </c>
      <c r="I66" s="70">
        <v>0</v>
      </c>
    </row>
    <row r="67" spans="1:9" ht="12.75" customHeight="1" x14ac:dyDescent="0.2">
      <c r="A67" s="174" t="s">
        <v>72</v>
      </c>
      <c r="B67" s="174"/>
      <c r="C67" s="174"/>
      <c r="D67" s="174"/>
      <c r="E67" s="174"/>
      <c r="F67" s="174"/>
      <c r="G67" s="60">
        <v>60</v>
      </c>
      <c r="H67" s="70">
        <v>0</v>
      </c>
      <c r="I67" s="70">
        <v>0</v>
      </c>
    </row>
    <row r="68" spans="1:9" ht="12.75" customHeight="1" x14ac:dyDescent="0.2">
      <c r="A68" s="174" t="s">
        <v>73</v>
      </c>
      <c r="B68" s="174"/>
      <c r="C68" s="174"/>
      <c r="D68" s="174"/>
      <c r="E68" s="174"/>
      <c r="F68" s="174"/>
      <c r="G68" s="60">
        <v>61</v>
      </c>
      <c r="H68" s="70">
        <v>154209.70000000001</v>
      </c>
      <c r="I68" s="70">
        <v>108255.63</v>
      </c>
    </row>
    <row r="69" spans="1:9" ht="12.75" customHeight="1" x14ac:dyDescent="0.2">
      <c r="A69" s="174" t="s">
        <v>101</v>
      </c>
      <c r="B69" s="174"/>
      <c r="C69" s="174"/>
      <c r="D69" s="174"/>
      <c r="E69" s="174"/>
      <c r="F69" s="174"/>
      <c r="G69" s="60">
        <v>62</v>
      </c>
      <c r="H69" s="70">
        <v>272472.56</v>
      </c>
      <c r="I69" s="70">
        <v>148070.17000000001</v>
      </c>
    </row>
    <row r="70" spans="1:9" ht="12.75" customHeight="1" x14ac:dyDescent="0.2">
      <c r="A70" s="177" t="s">
        <v>102</v>
      </c>
      <c r="B70" s="177"/>
      <c r="C70" s="177"/>
      <c r="D70" s="177"/>
      <c r="E70" s="177"/>
      <c r="F70" s="177"/>
      <c r="G70" s="60">
        <v>63</v>
      </c>
      <c r="H70" s="70">
        <v>53230378.549999997</v>
      </c>
      <c r="I70" s="70">
        <v>1843259.87</v>
      </c>
    </row>
    <row r="71" spans="1:9" ht="12.75" customHeight="1" x14ac:dyDescent="0.2">
      <c r="A71" s="192" t="s">
        <v>103</v>
      </c>
      <c r="B71" s="192"/>
      <c r="C71" s="192"/>
      <c r="D71" s="192"/>
      <c r="E71" s="192"/>
      <c r="F71" s="192"/>
      <c r="G71" s="60">
        <v>64</v>
      </c>
      <c r="H71" s="70">
        <v>3376302.52</v>
      </c>
      <c r="I71" s="70">
        <v>3675447.83</v>
      </c>
    </row>
    <row r="72" spans="1:9" ht="12.75" customHeight="1" x14ac:dyDescent="0.2">
      <c r="A72" s="176" t="s">
        <v>104</v>
      </c>
      <c r="B72" s="176"/>
      <c r="C72" s="176"/>
      <c r="D72" s="176"/>
      <c r="E72" s="176"/>
      <c r="F72" s="176"/>
      <c r="G72" s="61">
        <v>65</v>
      </c>
      <c r="H72" s="71">
        <f>H8+H9+H44+H71</f>
        <v>782422701.58000004</v>
      </c>
      <c r="I72" s="71">
        <f>I8+I9+I44+I71</f>
        <v>811281589.58999991</v>
      </c>
    </row>
    <row r="73" spans="1:9" ht="12.75" customHeight="1" x14ac:dyDescent="0.2">
      <c r="A73" s="192" t="s">
        <v>105</v>
      </c>
      <c r="B73" s="192"/>
      <c r="C73" s="192"/>
      <c r="D73" s="192"/>
      <c r="E73" s="192"/>
      <c r="F73" s="192"/>
      <c r="G73" s="60">
        <v>66</v>
      </c>
      <c r="H73" s="70">
        <v>7170189.8300000001</v>
      </c>
      <c r="I73" s="70">
        <v>7170189.8300000001</v>
      </c>
    </row>
    <row r="74" spans="1:9" x14ac:dyDescent="0.2">
      <c r="A74" s="194" t="s">
        <v>106</v>
      </c>
      <c r="B74" s="195"/>
      <c r="C74" s="195"/>
      <c r="D74" s="195"/>
      <c r="E74" s="195"/>
      <c r="F74" s="195"/>
      <c r="G74" s="195"/>
      <c r="H74" s="195"/>
      <c r="I74" s="195"/>
    </row>
    <row r="75" spans="1:9" ht="12.75" customHeight="1" x14ac:dyDescent="0.2">
      <c r="A75" s="176" t="s">
        <v>107</v>
      </c>
      <c r="B75" s="176"/>
      <c r="C75" s="176"/>
      <c r="D75" s="176"/>
      <c r="E75" s="176"/>
      <c r="F75" s="176"/>
      <c r="G75" s="61">
        <v>67</v>
      </c>
      <c r="H75" s="71">
        <f>H76+H77+H78+H84+H85+H92+H95+H98</f>
        <v>408200932.87</v>
      </c>
      <c r="I75" s="71">
        <f>I76+I77+I78+I84+I85+I92+I95+I98</f>
        <v>416280167.69999993</v>
      </c>
    </row>
    <row r="76" spans="1:9" ht="12.75" customHeight="1" x14ac:dyDescent="0.2">
      <c r="A76" s="177" t="s">
        <v>108</v>
      </c>
      <c r="B76" s="177"/>
      <c r="C76" s="177"/>
      <c r="D76" s="177"/>
      <c r="E76" s="177"/>
      <c r="F76" s="177"/>
      <c r="G76" s="60">
        <v>68</v>
      </c>
      <c r="H76" s="72">
        <v>221915350</v>
      </c>
      <c r="I76" s="72">
        <v>221915350</v>
      </c>
    </row>
    <row r="77" spans="1:9" ht="12.75" customHeight="1" x14ac:dyDescent="0.2">
      <c r="A77" s="177" t="s">
        <v>109</v>
      </c>
      <c r="B77" s="177"/>
      <c r="C77" s="177"/>
      <c r="D77" s="177"/>
      <c r="E77" s="177"/>
      <c r="F77" s="177"/>
      <c r="G77" s="60">
        <v>69</v>
      </c>
      <c r="H77" s="72">
        <v>1615439.28</v>
      </c>
      <c r="I77" s="72">
        <v>2089283.1</v>
      </c>
    </row>
    <row r="78" spans="1:9" ht="12.75" customHeight="1" x14ac:dyDescent="0.2">
      <c r="A78" s="175" t="s">
        <v>110</v>
      </c>
      <c r="B78" s="175"/>
      <c r="C78" s="175"/>
      <c r="D78" s="175"/>
      <c r="E78" s="175"/>
      <c r="F78" s="175"/>
      <c r="G78" s="61">
        <v>70</v>
      </c>
      <c r="H78" s="71">
        <f>SUM(H79:H83)</f>
        <v>17013932.280000001</v>
      </c>
      <c r="I78" s="71">
        <f>SUM(I79:I83)</f>
        <v>13512278.380000001</v>
      </c>
    </row>
    <row r="79" spans="1:9" ht="12.75" customHeight="1" x14ac:dyDescent="0.2">
      <c r="A79" s="174" t="s">
        <v>111</v>
      </c>
      <c r="B79" s="174"/>
      <c r="C79" s="174"/>
      <c r="D79" s="174"/>
      <c r="E79" s="174"/>
      <c r="F79" s="174"/>
      <c r="G79" s="60">
        <v>71</v>
      </c>
      <c r="H79" s="72">
        <v>11095767.560000001</v>
      </c>
      <c r="I79" s="72">
        <v>11095767.560000001</v>
      </c>
    </row>
    <row r="80" spans="1:9" ht="12.75" customHeight="1" x14ac:dyDescent="0.2">
      <c r="A80" s="174" t="s">
        <v>112</v>
      </c>
      <c r="B80" s="174"/>
      <c r="C80" s="174"/>
      <c r="D80" s="174"/>
      <c r="E80" s="174"/>
      <c r="F80" s="174"/>
      <c r="G80" s="60">
        <v>72</v>
      </c>
      <c r="H80" s="72">
        <v>18158508.760000002</v>
      </c>
      <c r="I80" s="72">
        <v>18158508.760000002</v>
      </c>
    </row>
    <row r="81" spans="1:9" ht="12.75" customHeight="1" x14ac:dyDescent="0.2">
      <c r="A81" s="174" t="s">
        <v>113</v>
      </c>
      <c r="B81" s="174"/>
      <c r="C81" s="174"/>
      <c r="D81" s="174"/>
      <c r="E81" s="174"/>
      <c r="F81" s="174"/>
      <c r="G81" s="60">
        <v>73</v>
      </c>
      <c r="H81" s="72">
        <v>-12624875.189999999</v>
      </c>
      <c r="I81" s="72">
        <v>-16149780.689999999</v>
      </c>
    </row>
    <row r="82" spans="1:9" ht="12.75" customHeight="1" x14ac:dyDescent="0.2">
      <c r="A82" s="174" t="s">
        <v>114</v>
      </c>
      <c r="B82" s="174"/>
      <c r="C82" s="174"/>
      <c r="D82" s="174"/>
      <c r="E82" s="174"/>
      <c r="F82" s="174"/>
      <c r="G82" s="60">
        <v>74</v>
      </c>
      <c r="H82" s="72">
        <v>0</v>
      </c>
      <c r="I82" s="72">
        <v>0</v>
      </c>
    </row>
    <row r="83" spans="1:9" ht="12.75" customHeight="1" x14ac:dyDescent="0.2">
      <c r="A83" s="174" t="s">
        <v>115</v>
      </c>
      <c r="B83" s="174"/>
      <c r="C83" s="174"/>
      <c r="D83" s="174"/>
      <c r="E83" s="174"/>
      <c r="F83" s="174"/>
      <c r="G83" s="60">
        <v>75</v>
      </c>
      <c r="H83" s="72">
        <v>384531.15</v>
      </c>
      <c r="I83" s="72">
        <v>407782.75</v>
      </c>
    </row>
    <row r="84" spans="1:9" ht="12.75" customHeight="1" x14ac:dyDescent="0.2">
      <c r="A84" s="177" t="s">
        <v>116</v>
      </c>
      <c r="B84" s="177"/>
      <c r="C84" s="177"/>
      <c r="D84" s="177"/>
      <c r="E84" s="177"/>
      <c r="F84" s="177"/>
      <c r="G84" s="60">
        <v>76</v>
      </c>
      <c r="H84" s="72">
        <v>0</v>
      </c>
      <c r="I84" s="72">
        <v>0</v>
      </c>
    </row>
    <row r="85" spans="1:9" ht="12.75" customHeight="1" x14ac:dyDescent="0.2">
      <c r="A85" s="193" t="s">
        <v>117</v>
      </c>
      <c r="B85" s="193"/>
      <c r="C85" s="193"/>
      <c r="D85" s="193"/>
      <c r="E85" s="193"/>
      <c r="F85" s="193"/>
      <c r="G85" s="61">
        <v>77</v>
      </c>
      <c r="H85" s="71">
        <f>H86+H87+H88+H89+H90+H91</f>
        <v>0</v>
      </c>
      <c r="I85" s="71">
        <f>I86+I87+I88+I89+I90+I91</f>
        <v>0</v>
      </c>
    </row>
    <row r="86" spans="1:9" ht="25.5" customHeight="1" x14ac:dyDescent="0.2">
      <c r="A86" s="174" t="s">
        <v>118</v>
      </c>
      <c r="B86" s="174"/>
      <c r="C86" s="174"/>
      <c r="D86" s="174"/>
      <c r="E86" s="174"/>
      <c r="F86" s="174"/>
      <c r="G86" s="60">
        <v>78</v>
      </c>
      <c r="H86" s="70">
        <v>0</v>
      </c>
      <c r="I86" s="70">
        <v>0</v>
      </c>
    </row>
    <row r="87" spans="1:9" ht="12.75" customHeight="1" x14ac:dyDescent="0.2">
      <c r="A87" s="174" t="s">
        <v>119</v>
      </c>
      <c r="B87" s="174"/>
      <c r="C87" s="174"/>
      <c r="D87" s="174"/>
      <c r="E87" s="174"/>
      <c r="F87" s="174"/>
      <c r="G87" s="60">
        <v>79</v>
      </c>
      <c r="H87" s="70">
        <v>0</v>
      </c>
      <c r="I87" s="70">
        <v>0</v>
      </c>
    </row>
    <row r="88" spans="1:9" ht="12.75" customHeight="1" x14ac:dyDescent="0.2">
      <c r="A88" s="174" t="s">
        <v>120</v>
      </c>
      <c r="B88" s="174"/>
      <c r="C88" s="174"/>
      <c r="D88" s="174"/>
      <c r="E88" s="174"/>
      <c r="F88" s="174"/>
      <c r="G88" s="60">
        <v>80</v>
      </c>
      <c r="H88" s="70">
        <v>0</v>
      </c>
      <c r="I88" s="70">
        <v>0</v>
      </c>
    </row>
    <row r="89" spans="1:9" ht="12.75" customHeight="1" x14ac:dyDescent="0.2">
      <c r="A89" s="174" t="s">
        <v>121</v>
      </c>
      <c r="B89" s="174"/>
      <c r="C89" s="174"/>
      <c r="D89" s="174"/>
      <c r="E89" s="174"/>
      <c r="F89" s="174"/>
      <c r="G89" s="60">
        <v>81</v>
      </c>
      <c r="H89" s="70">
        <v>0</v>
      </c>
      <c r="I89" s="70">
        <v>0</v>
      </c>
    </row>
    <row r="90" spans="1:9" ht="24" customHeight="1" x14ac:dyDescent="0.2">
      <c r="A90" s="174" t="s">
        <v>122</v>
      </c>
      <c r="B90" s="174"/>
      <c r="C90" s="174"/>
      <c r="D90" s="174"/>
      <c r="E90" s="174"/>
      <c r="F90" s="174"/>
      <c r="G90" s="60">
        <v>82</v>
      </c>
      <c r="H90" s="70">
        <v>0</v>
      </c>
      <c r="I90" s="70">
        <v>0</v>
      </c>
    </row>
    <row r="91" spans="1:9" x14ac:dyDescent="0.2">
      <c r="A91" s="174" t="s">
        <v>123</v>
      </c>
      <c r="B91" s="174"/>
      <c r="C91" s="174"/>
      <c r="D91" s="174"/>
      <c r="E91" s="174"/>
      <c r="F91" s="174"/>
      <c r="G91" s="60">
        <v>83</v>
      </c>
      <c r="H91" s="70">
        <v>0</v>
      </c>
      <c r="I91" s="70">
        <v>0</v>
      </c>
    </row>
    <row r="92" spans="1:9" ht="12.75" customHeight="1" x14ac:dyDescent="0.2">
      <c r="A92" s="175" t="s">
        <v>124</v>
      </c>
      <c r="B92" s="175"/>
      <c r="C92" s="175"/>
      <c r="D92" s="175"/>
      <c r="E92" s="175"/>
      <c r="F92" s="175"/>
      <c r="G92" s="61">
        <v>84</v>
      </c>
      <c r="H92" s="71">
        <f>H93-H94</f>
        <v>141723515.16</v>
      </c>
      <c r="I92" s="71">
        <f>I93-I94</f>
        <v>138128750.44999999</v>
      </c>
    </row>
    <row r="93" spans="1:9" ht="12.75" customHeight="1" x14ac:dyDescent="0.2">
      <c r="A93" s="174" t="s">
        <v>125</v>
      </c>
      <c r="B93" s="174"/>
      <c r="C93" s="174"/>
      <c r="D93" s="174"/>
      <c r="E93" s="174"/>
      <c r="F93" s="174"/>
      <c r="G93" s="60">
        <v>85</v>
      </c>
      <c r="H93" s="72">
        <v>141723515.16</v>
      </c>
      <c r="I93" s="72">
        <v>138128750.44999999</v>
      </c>
    </row>
    <row r="94" spans="1:9" ht="12.75" customHeight="1" x14ac:dyDescent="0.2">
      <c r="A94" s="174" t="s">
        <v>126</v>
      </c>
      <c r="B94" s="174"/>
      <c r="C94" s="174"/>
      <c r="D94" s="174"/>
      <c r="E94" s="174"/>
      <c r="F94" s="174"/>
      <c r="G94" s="60">
        <v>86</v>
      </c>
      <c r="H94" s="72">
        <v>0</v>
      </c>
      <c r="I94" s="72">
        <v>0</v>
      </c>
    </row>
    <row r="95" spans="1:9" ht="12.75" customHeight="1" x14ac:dyDescent="0.2">
      <c r="A95" s="175" t="s">
        <v>127</v>
      </c>
      <c r="B95" s="175"/>
      <c r="C95" s="175"/>
      <c r="D95" s="175"/>
      <c r="E95" s="175"/>
      <c r="F95" s="175"/>
      <c r="G95" s="61">
        <v>87</v>
      </c>
      <c r="H95" s="71">
        <f>H96-H97</f>
        <v>25932696.149999999</v>
      </c>
      <c r="I95" s="71">
        <f>I96-I97</f>
        <v>40634505.770000003</v>
      </c>
    </row>
    <row r="96" spans="1:9" ht="12.75" customHeight="1" x14ac:dyDescent="0.2">
      <c r="A96" s="174" t="s">
        <v>128</v>
      </c>
      <c r="B96" s="174"/>
      <c r="C96" s="174"/>
      <c r="D96" s="174"/>
      <c r="E96" s="174"/>
      <c r="F96" s="174"/>
      <c r="G96" s="60">
        <v>88</v>
      </c>
      <c r="H96" s="72">
        <v>25932696.149999999</v>
      </c>
      <c r="I96" s="72">
        <v>40634505.770000003</v>
      </c>
    </row>
    <row r="97" spans="1:9" ht="12.75" customHeight="1" x14ac:dyDescent="0.2">
      <c r="A97" s="174" t="s">
        <v>129</v>
      </c>
      <c r="B97" s="174"/>
      <c r="C97" s="174"/>
      <c r="D97" s="174"/>
      <c r="E97" s="174"/>
      <c r="F97" s="174"/>
      <c r="G97" s="60">
        <v>89</v>
      </c>
      <c r="H97" s="72">
        <v>0</v>
      </c>
      <c r="I97" s="72">
        <v>0</v>
      </c>
    </row>
    <row r="98" spans="1:9" ht="12.75" customHeight="1" x14ac:dyDescent="0.2">
      <c r="A98" s="177" t="s">
        <v>130</v>
      </c>
      <c r="B98" s="177"/>
      <c r="C98" s="177"/>
      <c r="D98" s="177"/>
      <c r="E98" s="177"/>
      <c r="F98" s="177"/>
      <c r="G98" s="60">
        <v>90</v>
      </c>
      <c r="H98" s="72">
        <v>0</v>
      </c>
      <c r="I98" s="72">
        <v>0</v>
      </c>
    </row>
    <row r="99" spans="1:9" ht="12.75" customHeight="1" x14ac:dyDescent="0.2">
      <c r="A99" s="176" t="s">
        <v>131</v>
      </c>
      <c r="B99" s="176"/>
      <c r="C99" s="176"/>
      <c r="D99" s="176"/>
      <c r="E99" s="176"/>
      <c r="F99" s="176"/>
      <c r="G99" s="61">
        <v>91</v>
      </c>
      <c r="H99" s="71">
        <f>SUM(H100:H105)</f>
        <v>5379063.2699999996</v>
      </c>
      <c r="I99" s="71">
        <f>SUM(I100:I105)</f>
        <v>5746311.79</v>
      </c>
    </row>
    <row r="100" spans="1:9" ht="12.75" customHeight="1" x14ac:dyDescent="0.2">
      <c r="A100" s="174" t="s">
        <v>132</v>
      </c>
      <c r="B100" s="174"/>
      <c r="C100" s="174"/>
      <c r="D100" s="174"/>
      <c r="E100" s="174"/>
      <c r="F100" s="174"/>
      <c r="G100" s="60">
        <v>92</v>
      </c>
      <c r="H100" s="72">
        <v>3281683.09</v>
      </c>
      <c r="I100" s="72">
        <v>3778434.92</v>
      </c>
    </row>
    <row r="101" spans="1:9" ht="12.75" customHeight="1" x14ac:dyDescent="0.2">
      <c r="A101" s="174" t="s">
        <v>133</v>
      </c>
      <c r="B101" s="174"/>
      <c r="C101" s="174"/>
      <c r="D101" s="174"/>
      <c r="E101" s="174"/>
      <c r="F101" s="174"/>
      <c r="G101" s="60">
        <v>93</v>
      </c>
      <c r="H101" s="72">
        <v>0</v>
      </c>
      <c r="I101" s="72">
        <v>0</v>
      </c>
    </row>
    <row r="102" spans="1:9" ht="12.75" customHeight="1" x14ac:dyDescent="0.2">
      <c r="A102" s="174" t="s">
        <v>134</v>
      </c>
      <c r="B102" s="174"/>
      <c r="C102" s="174"/>
      <c r="D102" s="174"/>
      <c r="E102" s="174"/>
      <c r="F102" s="174"/>
      <c r="G102" s="60">
        <v>94</v>
      </c>
      <c r="H102" s="72">
        <v>2097380.1800000002</v>
      </c>
      <c r="I102" s="72">
        <v>1967876.87</v>
      </c>
    </row>
    <row r="103" spans="1:9" ht="12.75" customHeight="1" x14ac:dyDescent="0.2">
      <c r="A103" s="174" t="s">
        <v>135</v>
      </c>
      <c r="B103" s="174"/>
      <c r="C103" s="174"/>
      <c r="D103" s="174"/>
      <c r="E103" s="174"/>
      <c r="F103" s="174"/>
      <c r="G103" s="60">
        <v>95</v>
      </c>
      <c r="H103" s="70">
        <v>0</v>
      </c>
      <c r="I103" s="70">
        <v>0</v>
      </c>
    </row>
    <row r="104" spans="1:9" ht="12.75" customHeight="1" x14ac:dyDescent="0.2">
      <c r="A104" s="174" t="s">
        <v>136</v>
      </c>
      <c r="B104" s="174"/>
      <c r="C104" s="174"/>
      <c r="D104" s="174"/>
      <c r="E104" s="174"/>
      <c r="F104" s="174"/>
      <c r="G104" s="60">
        <v>96</v>
      </c>
      <c r="H104" s="70">
        <v>0</v>
      </c>
      <c r="I104" s="70">
        <v>0</v>
      </c>
    </row>
    <row r="105" spans="1:9" ht="12.75" customHeight="1" x14ac:dyDescent="0.2">
      <c r="A105" s="174" t="s">
        <v>137</v>
      </c>
      <c r="B105" s="174"/>
      <c r="C105" s="174"/>
      <c r="D105" s="174"/>
      <c r="E105" s="174"/>
      <c r="F105" s="174"/>
      <c r="G105" s="60">
        <v>97</v>
      </c>
      <c r="H105" s="70">
        <v>0</v>
      </c>
      <c r="I105" s="70">
        <v>0</v>
      </c>
    </row>
    <row r="106" spans="1:9" ht="12.75" customHeight="1" x14ac:dyDescent="0.2">
      <c r="A106" s="176" t="s">
        <v>138</v>
      </c>
      <c r="B106" s="176"/>
      <c r="C106" s="176"/>
      <c r="D106" s="176"/>
      <c r="E106" s="176"/>
      <c r="F106" s="176"/>
      <c r="G106" s="61">
        <v>98</v>
      </c>
      <c r="H106" s="71">
        <f>SUM(H107:H117)</f>
        <v>218344028.66</v>
      </c>
      <c r="I106" s="71">
        <f>SUM(I107:I117)</f>
        <v>256480116.85999998</v>
      </c>
    </row>
    <row r="107" spans="1:9" ht="12.75" customHeight="1" x14ac:dyDescent="0.2">
      <c r="A107" s="174" t="s">
        <v>139</v>
      </c>
      <c r="B107" s="174"/>
      <c r="C107" s="174"/>
      <c r="D107" s="174"/>
      <c r="E107" s="174"/>
      <c r="F107" s="174"/>
      <c r="G107" s="60">
        <v>99</v>
      </c>
      <c r="H107" s="73">
        <v>0</v>
      </c>
      <c r="I107" s="73">
        <v>0</v>
      </c>
    </row>
    <row r="108" spans="1:9" ht="12.75" customHeight="1" x14ac:dyDescent="0.2">
      <c r="A108" s="174" t="s">
        <v>140</v>
      </c>
      <c r="B108" s="174"/>
      <c r="C108" s="174"/>
      <c r="D108" s="174"/>
      <c r="E108" s="174"/>
      <c r="F108" s="174"/>
      <c r="G108" s="60">
        <v>100</v>
      </c>
      <c r="H108" s="72">
        <v>0</v>
      </c>
      <c r="I108" s="72">
        <v>0</v>
      </c>
    </row>
    <row r="109" spans="1:9" ht="12.75" customHeight="1" x14ac:dyDescent="0.2">
      <c r="A109" s="174" t="s">
        <v>141</v>
      </c>
      <c r="B109" s="174"/>
      <c r="C109" s="174"/>
      <c r="D109" s="174"/>
      <c r="E109" s="174"/>
      <c r="F109" s="174"/>
      <c r="G109" s="60">
        <v>101</v>
      </c>
      <c r="H109" s="72">
        <v>0</v>
      </c>
      <c r="I109" s="72">
        <v>0</v>
      </c>
    </row>
    <row r="110" spans="1:9" ht="22.15" customHeight="1" x14ac:dyDescent="0.2">
      <c r="A110" s="174" t="s">
        <v>142</v>
      </c>
      <c r="B110" s="174"/>
      <c r="C110" s="174"/>
      <c r="D110" s="174"/>
      <c r="E110" s="174"/>
      <c r="F110" s="174"/>
      <c r="G110" s="60">
        <v>102</v>
      </c>
      <c r="H110" s="72">
        <v>0</v>
      </c>
      <c r="I110" s="72">
        <v>0</v>
      </c>
    </row>
    <row r="111" spans="1:9" ht="12.75" customHeight="1" x14ac:dyDescent="0.2">
      <c r="A111" s="174" t="s">
        <v>143</v>
      </c>
      <c r="B111" s="174"/>
      <c r="C111" s="174"/>
      <c r="D111" s="174"/>
      <c r="E111" s="174"/>
      <c r="F111" s="174"/>
      <c r="G111" s="60">
        <v>103</v>
      </c>
      <c r="H111" s="72">
        <v>0</v>
      </c>
      <c r="I111" s="72">
        <v>0</v>
      </c>
    </row>
    <row r="112" spans="1:9" ht="12.75" customHeight="1" x14ac:dyDescent="0.2">
      <c r="A112" s="174" t="s">
        <v>144</v>
      </c>
      <c r="B112" s="174"/>
      <c r="C112" s="174"/>
      <c r="D112" s="174"/>
      <c r="E112" s="174"/>
      <c r="F112" s="174"/>
      <c r="G112" s="60">
        <v>104</v>
      </c>
      <c r="H112" s="72">
        <v>139704742.81</v>
      </c>
      <c r="I112" s="72">
        <v>175484840.00999999</v>
      </c>
    </row>
    <row r="113" spans="1:9" ht="12.75" customHeight="1" x14ac:dyDescent="0.2">
      <c r="A113" s="174" t="s">
        <v>145</v>
      </c>
      <c r="B113" s="174"/>
      <c r="C113" s="174"/>
      <c r="D113" s="174"/>
      <c r="E113" s="174"/>
      <c r="F113" s="174"/>
      <c r="G113" s="60">
        <v>105</v>
      </c>
      <c r="H113" s="72">
        <v>0</v>
      </c>
      <c r="I113" s="72">
        <v>0</v>
      </c>
    </row>
    <row r="114" spans="1:9" ht="12.75" customHeight="1" x14ac:dyDescent="0.2">
      <c r="A114" s="174" t="s">
        <v>146</v>
      </c>
      <c r="B114" s="174"/>
      <c r="C114" s="174"/>
      <c r="D114" s="174"/>
      <c r="E114" s="174"/>
      <c r="F114" s="174"/>
      <c r="G114" s="60">
        <v>106</v>
      </c>
      <c r="H114" s="73">
        <v>0</v>
      </c>
      <c r="I114" s="73">
        <v>0</v>
      </c>
    </row>
    <row r="115" spans="1:9" ht="12.75" customHeight="1" x14ac:dyDescent="0.2">
      <c r="A115" s="174" t="s">
        <v>147</v>
      </c>
      <c r="B115" s="174"/>
      <c r="C115" s="174"/>
      <c r="D115" s="174"/>
      <c r="E115" s="174"/>
      <c r="F115" s="174"/>
      <c r="G115" s="60">
        <v>107</v>
      </c>
      <c r="H115" s="72">
        <v>0</v>
      </c>
      <c r="I115" s="72">
        <v>0</v>
      </c>
    </row>
    <row r="116" spans="1:9" ht="12.75" customHeight="1" x14ac:dyDescent="0.2">
      <c r="A116" s="174" t="s">
        <v>148</v>
      </c>
      <c r="B116" s="174"/>
      <c r="C116" s="174"/>
      <c r="D116" s="174"/>
      <c r="E116" s="174"/>
      <c r="F116" s="174"/>
      <c r="G116" s="60">
        <v>108</v>
      </c>
      <c r="H116" s="70">
        <v>77331290.969999999</v>
      </c>
      <c r="I116" s="70">
        <v>79800089.280000001</v>
      </c>
    </row>
    <row r="117" spans="1:9" ht="12.75" customHeight="1" x14ac:dyDescent="0.2">
      <c r="A117" s="174" t="s">
        <v>149</v>
      </c>
      <c r="B117" s="174"/>
      <c r="C117" s="174"/>
      <c r="D117" s="174"/>
      <c r="E117" s="174"/>
      <c r="F117" s="174"/>
      <c r="G117" s="60">
        <v>109</v>
      </c>
      <c r="H117" s="70">
        <v>1307994.8799999999</v>
      </c>
      <c r="I117" s="70">
        <v>1195187.57</v>
      </c>
    </row>
    <row r="118" spans="1:9" ht="12.75" customHeight="1" x14ac:dyDescent="0.2">
      <c r="A118" s="176" t="s">
        <v>150</v>
      </c>
      <c r="B118" s="176"/>
      <c r="C118" s="176"/>
      <c r="D118" s="176"/>
      <c r="E118" s="176"/>
      <c r="F118" s="176"/>
      <c r="G118" s="61">
        <v>110</v>
      </c>
      <c r="H118" s="71">
        <f>SUM(H119:H132)</f>
        <v>136287661.43000001</v>
      </c>
      <c r="I118" s="71">
        <f>SUM(I119:I132)</f>
        <v>117840531.8</v>
      </c>
    </row>
    <row r="119" spans="1:9" ht="12.75" customHeight="1" x14ac:dyDescent="0.2">
      <c r="A119" s="174" t="s">
        <v>139</v>
      </c>
      <c r="B119" s="174"/>
      <c r="C119" s="174"/>
      <c r="D119" s="174"/>
      <c r="E119" s="174"/>
      <c r="F119" s="174"/>
      <c r="G119" s="60">
        <v>111</v>
      </c>
      <c r="H119" s="72">
        <v>57055.05</v>
      </c>
      <c r="I119" s="72">
        <v>48975.92</v>
      </c>
    </row>
    <row r="120" spans="1:9" ht="12.75" customHeight="1" x14ac:dyDescent="0.2">
      <c r="A120" s="174" t="s">
        <v>140</v>
      </c>
      <c r="B120" s="174"/>
      <c r="C120" s="174"/>
      <c r="D120" s="174"/>
      <c r="E120" s="174"/>
      <c r="F120" s="174"/>
      <c r="G120" s="60">
        <v>112</v>
      </c>
      <c r="H120" s="72">
        <v>0</v>
      </c>
      <c r="I120" s="72">
        <v>0</v>
      </c>
    </row>
    <row r="121" spans="1:9" ht="12.75" customHeight="1" x14ac:dyDescent="0.2">
      <c r="A121" s="174" t="s">
        <v>141</v>
      </c>
      <c r="B121" s="174"/>
      <c r="C121" s="174"/>
      <c r="D121" s="174"/>
      <c r="E121" s="174"/>
      <c r="F121" s="174"/>
      <c r="G121" s="60">
        <v>113</v>
      </c>
      <c r="H121" s="72">
        <v>99059.98</v>
      </c>
      <c r="I121" s="72">
        <v>2483.9299999999998</v>
      </c>
    </row>
    <row r="122" spans="1:9" ht="25.9" customHeight="1" x14ac:dyDescent="0.2">
      <c r="A122" s="174" t="s">
        <v>142</v>
      </c>
      <c r="B122" s="174"/>
      <c r="C122" s="174"/>
      <c r="D122" s="174"/>
      <c r="E122" s="174"/>
      <c r="F122" s="174"/>
      <c r="G122" s="60">
        <v>114</v>
      </c>
      <c r="H122" s="72">
        <v>0</v>
      </c>
      <c r="I122" s="72">
        <v>0</v>
      </c>
    </row>
    <row r="123" spans="1:9" ht="12.75" customHeight="1" x14ac:dyDescent="0.2">
      <c r="A123" s="174" t="s">
        <v>143</v>
      </c>
      <c r="B123" s="174"/>
      <c r="C123" s="174"/>
      <c r="D123" s="174"/>
      <c r="E123" s="174"/>
      <c r="F123" s="174"/>
      <c r="G123" s="60">
        <v>115</v>
      </c>
      <c r="H123" s="72">
        <v>0</v>
      </c>
      <c r="I123" s="72">
        <v>0</v>
      </c>
    </row>
    <row r="124" spans="1:9" ht="12.75" customHeight="1" x14ac:dyDescent="0.2">
      <c r="A124" s="174" t="s">
        <v>144</v>
      </c>
      <c r="B124" s="174"/>
      <c r="C124" s="174"/>
      <c r="D124" s="174"/>
      <c r="E124" s="174"/>
      <c r="F124" s="174"/>
      <c r="G124" s="60">
        <v>116</v>
      </c>
      <c r="H124" s="72">
        <v>84527014.170000002</v>
      </c>
      <c r="I124" s="72">
        <v>48227561.100000001</v>
      </c>
    </row>
    <row r="125" spans="1:9" ht="12.75" customHeight="1" x14ac:dyDescent="0.2">
      <c r="A125" s="174" t="s">
        <v>145</v>
      </c>
      <c r="B125" s="174"/>
      <c r="C125" s="174"/>
      <c r="D125" s="174"/>
      <c r="E125" s="174"/>
      <c r="F125" s="174"/>
      <c r="G125" s="60">
        <v>117</v>
      </c>
      <c r="H125" s="72">
        <v>12488044.52</v>
      </c>
      <c r="I125" s="72">
        <v>14876120.130000001</v>
      </c>
    </row>
    <row r="126" spans="1:9" ht="12.75" customHeight="1" x14ac:dyDescent="0.2">
      <c r="A126" s="174" t="s">
        <v>146</v>
      </c>
      <c r="B126" s="174"/>
      <c r="C126" s="174"/>
      <c r="D126" s="174"/>
      <c r="E126" s="174"/>
      <c r="F126" s="174"/>
      <c r="G126" s="60">
        <v>118</v>
      </c>
      <c r="H126" s="72">
        <v>20983224.960000001</v>
      </c>
      <c r="I126" s="72">
        <v>36251881.159999996</v>
      </c>
    </row>
    <row r="127" spans="1:9" x14ac:dyDescent="0.2">
      <c r="A127" s="174" t="s">
        <v>147</v>
      </c>
      <c r="B127" s="174"/>
      <c r="C127" s="174"/>
      <c r="D127" s="174"/>
      <c r="E127" s="174"/>
      <c r="F127" s="174"/>
      <c r="G127" s="60">
        <v>119</v>
      </c>
      <c r="H127" s="72">
        <v>0</v>
      </c>
      <c r="I127" s="72">
        <v>0</v>
      </c>
    </row>
    <row r="128" spans="1:9" x14ac:dyDescent="0.2">
      <c r="A128" s="174" t="s">
        <v>151</v>
      </c>
      <c r="B128" s="174"/>
      <c r="C128" s="174"/>
      <c r="D128" s="174"/>
      <c r="E128" s="174"/>
      <c r="F128" s="174"/>
      <c r="G128" s="60">
        <v>120</v>
      </c>
      <c r="H128" s="72">
        <v>4805382.9000000004</v>
      </c>
      <c r="I128" s="72">
        <v>5406798.6299999999</v>
      </c>
    </row>
    <row r="129" spans="1:9" x14ac:dyDescent="0.2">
      <c r="A129" s="174" t="s">
        <v>152</v>
      </c>
      <c r="B129" s="174"/>
      <c r="C129" s="174"/>
      <c r="D129" s="174"/>
      <c r="E129" s="174"/>
      <c r="F129" s="174"/>
      <c r="G129" s="60">
        <v>121</v>
      </c>
      <c r="H129" s="72">
        <v>5884813.0099999998</v>
      </c>
      <c r="I129" s="72">
        <v>2263201.02</v>
      </c>
    </row>
    <row r="130" spans="1:9" x14ac:dyDescent="0.2">
      <c r="A130" s="174" t="s">
        <v>153</v>
      </c>
      <c r="B130" s="174"/>
      <c r="C130" s="174"/>
      <c r="D130" s="174"/>
      <c r="E130" s="174"/>
      <c r="F130" s="174"/>
      <c r="G130" s="60">
        <v>122</v>
      </c>
      <c r="H130" s="72">
        <v>0</v>
      </c>
      <c r="I130" s="72">
        <v>0</v>
      </c>
    </row>
    <row r="131" spans="1:9" x14ac:dyDescent="0.2">
      <c r="A131" s="174" t="s">
        <v>154</v>
      </c>
      <c r="B131" s="174"/>
      <c r="C131" s="174"/>
      <c r="D131" s="174"/>
      <c r="E131" s="174"/>
      <c r="F131" s="174"/>
      <c r="G131" s="60">
        <v>123</v>
      </c>
      <c r="H131" s="70">
        <v>0</v>
      </c>
      <c r="I131" s="70">
        <v>0</v>
      </c>
    </row>
    <row r="132" spans="1:9" x14ac:dyDescent="0.2">
      <c r="A132" s="174" t="s">
        <v>155</v>
      </c>
      <c r="B132" s="174"/>
      <c r="C132" s="174"/>
      <c r="D132" s="174"/>
      <c r="E132" s="174"/>
      <c r="F132" s="174"/>
      <c r="G132" s="60">
        <v>124</v>
      </c>
      <c r="H132" s="70">
        <v>7443066.8399999999</v>
      </c>
      <c r="I132" s="70">
        <v>10763509.91</v>
      </c>
    </row>
    <row r="133" spans="1:9" ht="22.15" customHeight="1" x14ac:dyDescent="0.2">
      <c r="A133" s="192" t="s">
        <v>156</v>
      </c>
      <c r="B133" s="192"/>
      <c r="C133" s="192"/>
      <c r="D133" s="192"/>
      <c r="E133" s="192"/>
      <c r="F133" s="192"/>
      <c r="G133" s="60">
        <v>125</v>
      </c>
      <c r="H133" s="70">
        <v>14211015.35</v>
      </c>
      <c r="I133" s="70">
        <v>14934461.439999999</v>
      </c>
    </row>
    <row r="134" spans="1:9" x14ac:dyDescent="0.2">
      <c r="A134" s="176" t="s">
        <v>157</v>
      </c>
      <c r="B134" s="176"/>
      <c r="C134" s="176"/>
      <c r="D134" s="176"/>
      <c r="E134" s="176"/>
      <c r="F134" s="176"/>
      <c r="G134" s="61">
        <v>126</v>
      </c>
      <c r="H134" s="71">
        <f>H75+H99+H106+H118+H133</f>
        <v>782422701.58000004</v>
      </c>
      <c r="I134" s="71">
        <f>I75+I99+I106+I118+I133</f>
        <v>811281589.58999991</v>
      </c>
    </row>
    <row r="135" spans="1:9" x14ac:dyDescent="0.2">
      <c r="A135" s="192" t="s">
        <v>158</v>
      </c>
      <c r="B135" s="192"/>
      <c r="C135" s="192"/>
      <c r="D135" s="192"/>
      <c r="E135" s="192"/>
      <c r="F135" s="192"/>
      <c r="G135" s="60">
        <v>127</v>
      </c>
      <c r="H135" s="70">
        <v>7170189.8300000001</v>
      </c>
      <c r="I135" s="70">
        <v>7170189.8300000001</v>
      </c>
    </row>
  </sheetData>
  <sheetProtection algorithmName="SHA-512" hashValue="3udnXwjRAkwdWbEXsbUGlPFh/qaCy2IWMVgMl84fAmr4MNliwp/E3SW7tf0/k0SE9RsuI4OsOlKLyCE2Bt/c0A==" saltValue="X4e1OhK2V+t9/2dKoEHQgA==" spinCount="100000" sheet="1" objects="1" scenarios="1"/>
  <dataConsolidate/>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91:F91"/>
  </mergeCells>
  <dataValidations count="6">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 operator="greaterThanOrEqual" allowBlank="1" showInputMessage="1" showErrorMessage="1" sqref="H1:I1048576" xr:uid="{61352B49-E56E-4C61-B314-524C66DB093E}"/>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2"/>
  <sheetViews>
    <sheetView view="pageBreakPreview" zoomScale="110" zoomScaleNormal="100" zoomScaleSheetLayoutView="110" workbookViewId="0">
      <selection sqref="A1:I1"/>
    </sheetView>
  </sheetViews>
  <sheetFormatPr defaultRowHeight="12.75" x14ac:dyDescent="0.2"/>
  <cols>
    <col min="1" max="7" width="9.140625" style="2"/>
    <col min="8" max="9" width="18.5703125" style="23" customWidth="1"/>
    <col min="10" max="263" width="9.140625" style="2"/>
    <col min="264" max="264" width="9.85546875" style="2" bestFit="1" customWidth="1"/>
    <col min="265" max="265" width="11.7109375" style="2" bestFit="1" customWidth="1"/>
    <col min="266" max="519" width="9.140625" style="2"/>
    <col min="520" max="520" width="9.85546875" style="2" bestFit="1" customWidth="1"/>
    <col min="521" max="521" width="11.7109375" style="2" bestFit="1" customWidth="1"/>
    <col min="522" max="775" width="9.140625" style="2"/>
    <col min="776" max="776" width="9.85546875" style="2" bestFit="1" customWidth="1"/>
    <col min="777" max="777" width="11.7109375" style="2" bestFit="1" customWidth="1"/>
    <col min="778" max="1031" width="9.140625" style="2"/>
    <col min="1032" max="1032" width="9.85546875" style="2" bestFit="1" customWidth="1"/>
    <col min="1033" max="1033" width="11.7109375" style="2" bestFit="1" customWidth="1"/>
    <col min="1034" max="1287" width="9.140625" style="2"/>
    <col min="1288" max="1288" width="9.85546875" style="2" bestFit="1" customWidth="1"/>
    <col min="1289" max="1289" width="11.7109375" style="2" bestFit="1" customWidth="1"/>
    <col min="1290" max="1543" width="9.140625" style="2"/>
    <col min="1544" max="1544" width="9.85546875" style="2" bestFit="1" customWidth="1"/>
    <col min="1545" max="1545" width="11.7109375" style="2" bestFit="1" customWidth="1"/>
    <col min="1546" max="1799" width="9.140625" style="2"/>
    <col min="1800" max="1800" width="9.85546875" style="2" bestFit="1" customWidth="1"/>
    <col min="1801" max="1801" width="11.7109375" style="2" bestFit="1" customWidth="1"/>
    <col min="1802" max="2055" width="9.140625" style="2"/>
    <col min="2056" max="2056" width="9.85546875" style="2" bestFit="1" customWidth="1"/>
    <col min="2057" max="2057" width="11.7109375" style="2" bestFit="1" customWidth="1"/>
    <col min="2058" max="2311" width="9.140625" style="2"/>
    <col min="2312" max="2312" width="9.85546875" style="2" bestFit="1" customWidth="1"/>
    <col min="2313" max="2313" width="11.7109375" style="2" bestFit="1" customWidth="1"/>
    <col min="2314" max="2567" width="9.140625" style="2"/>
    <col min="2568" max="2568" width="9.85546875" style="2" bestFit="1" customWidth="1"/>
    <col min="2569" max="2569" width="11.7109375" style="2" bestFit="1" customWidth="1"/>
    <col min="2570" max="2823" width="9.140625" style="2"/>
    <col min="2824" max="2824" width="9.85546875" style="2" bestFit="1" customWidth="1"/>
    <col min="2825" max="2825" width="11.7109375" style="2" bestFit="1" customWidth="1"/>
    <col min="2826" max="3079" width="9.140625" style="2"/>
    <col min="3080" max="3080" width="9.85546875" style="2" bestFit="1" customWidth="1"/>
    <col min="3081" max="3081" width="11.7109375" style="2" bestFit="1" customWidth="1"/>
    <col min="3082" max="3335" width="9.140625" style="2"/>
    <col min="3336" max="3336" width="9.85546875" style="2" bestFit="1" customWidth="1"/>
    <col min="3337" max="3337" width="11.7109375" style="2" bestFit="1" customWidth="1"/>
    <col min="3338" max="3591" width="9.140625" style="2"/>
    <col min="3592" max="3592" width="9.85546875" style="2" bestFit="1" customWidth="1"/>
    <col min="3593" max="3593" width="11.7109375" style="2" bestFit="1" customWidth="1"/>
    <col min="3594" max="3847" width="9.140625" style="2"/>
    <col min="3848" max="3848" width="9.85546875" style="2" bestFit="1" customWidth="1"/>
    <col min="3849" max="3849" width="11.7109375" style="2" bestFit="1" customWidth="1"/>
    <col min="3850" max="4103" width="9.140625" style="2"/>
    <col min="4104" max="4104" width="9.85546875" style="2" bestFit="1" customWidth="1"/>
    <col min="4105" max="4105" width="11.7109375" style="2" bestFit="1" customWidth="1"/>
    <col min="4106" max="4359" width="9.140625" style="2"/>
    <col min="4360" max="4360" width="9.85546875" style="2" bestFit="1" customWidth="1"/>
    <col min="4361" max="4361" width="11.7109375" style="2" bestFit="1" customWidth="1"/>
    <col min="4362" max="4615" width="9.140625" style="2"/>
    <col min="4616" max="4616" width="9.85546875" style="2" bestFit="1" customWidth="1"/>
    <col min="4617" max="4617" width="11.7109375" style="2" bestFit="1" customWidth="1"/>
    <col min="4618" max="4871" width="9.140625" style="2"/>
    <col min="4872" max="4872" width="9.85546875" style="2" bestFit="1" customWidth="1"/>
    <col min="4873" max="4873" width="11.7109375" style="2" bestFit="1" customWidth="1"/>
    <col min="4874" max="5127" width="9.140625" style="2"/>
    <col min="5128" max="5128" width="9.85546875" style="2" bestFit="1" customWidth="1"/>
    <col min="5129" max="5129" width="11.7109375" style="2" bestFit="1" customWidth="1"/>
    <col min="5130" max="5383" width="9.140625" style="2"/>
    <col min="5384" max="5384" width="9.85546875" style="2" bestFit="1" customWidth="1"/>
    <col min="5385" max="5385" width="11.7109375" style="2" bestFit="1" customWidth="1"/>
    <col min="5386" max="5639" width="9.140625" style="2"/>
    <col min="5640" max="5640" width="9.85546875" style="2" bestFit="1" customWidth="1"/>
    <col min="5641" max="5641" width="11.7109375" style="2" bestFit="1" customWidth="1"/>
    <col min="5642" max="5895" width="9.140625" style="2"/>
    <col min="5896" max="5896" width="9.85546875" style="2" bestFit="1" customWidth="1"/>
    <col min="5897" max="5897" width="11.7109375" style="2" bestFit="1" customWidth="1"/>
    <col min="5898" max="6151" width="9.140625" style="2"/>
    <col min="6152" max="6152" width="9.85546875" style="2" bestFit="1" customWidth="1"/>
    <col min="6153" max="6153" width="11.7109375" style="2" bestFit="1" customWidth="1"/>
    <col min="6154" max="6407" width="9.140625" style="2"/>
    <col min="6408" max="6408" width="9.85546875" style="2" bestFit="1" customWidth="1"/>
    <col min="6409" max="6409" width="11.7109375" style="2" bestFit="1" customWidth="1"/>
    <col min="6410" max="6663" width="9.140625" style="2"/>
    <col min="6664" max="6664" width="9.85546875" style="2" bestFit="1" customWidth="1"/>
    <col min="6665" max="6665" width="11.7109375" style="2" bestFit="1" customWidth="1"/>
    <col min="6666" max="6919" width="9.140625" style="2"/>
    <col min="6920" max="6920" width="9.85546875" style="2" bestFit="1" customWidth="1"/>
    <col min="6921" max="6921" width="11.7109375" style="2" bestFit="1" customWidth="1"/>
    <col min="6922" max="7175" width="9.140625" style="2"/>
    <col min="7176" max="7176" width="9.85546875" style="2" bestFit="1" customWidth="1"/>
    <col min="7177" max="7177" width="11.7109375" style="2" bestFit="1" customWidth="1"/>
    <col min="7178" max="7431" width="9.140625" style="2"/>
    <col min="7432" max="7432" width="9.85546875" style="2" bestFit="1" customWidth="1"/>
    <col min="7433" max="7433" width="11.7109375" style="2" bestFit="1" customWidth="1"/>
    <col min="7434" max="7687" width="9.140625" style="2"/>
    <col min="7688" max="7688" width="9.85546875" style="2" bestFit="1" customWidth="1"/>
    <col min="7689" max="7689" width="11.7109375" style="2" bestFit="1" customWidth="1"/>
    <col min="7690" max="7943" width="9.140625" style="2"/>
    <col min="7944" max="7944" width="9.85546875" style="2" bestFit="1" customWidth="1"/>
    <col min="7945" max="7945" width="11.7109375" style="2" bestFit="1" customWidth="1"/>
    <col min="7946" max="8199" width="9.140625" style="2"/>
    <col min="8200" max="8200" width="9.85546875" style="2" bestFit="1" customWidth="1"/>
    <col min="8201" max="8201" width="11.7109375" style="2" bestFit="1" customWidth="1"/>
    <col min="8202" max="8455" width="9.140625" style="2"/>
    <col min="8456" max="8456" width="9.85546875" style="2" bestFit="1" customWidth="1"/>
    <col min="8457" max="8457" width="11.7109375" style="2" bestFit="1" customWidth="1"/>
    <col min="8458" max="8711" width="9.140625" style="2"/>
    <col min="8712" max="8712" width="9.85546875" style="2" bestFit="1" customWidth="1"/>
    <col min="8713" max="8713" width="11.7109375" style="2" bestFit="1" customWidth="1"/>
    <col min="8714" max="8967" width="9.140625" style="2"/>
    <col min="8968" max="8968" width="9.85546875" style="2" bestFit="1" customWidth="1"/>
    <col min="8969" max="8969" width="11.7109375" style="2" bestFit="1" customWidth="1"/>
    <col min="8970" max="9223" width="9.140625" style="2"/>
    <col min="9224" max="9224" width="9.85546875" style="2" bestFit="1" customWidth="1"/>
    <col min="9225" max="9225" width="11.7109375" style="2" bestFit="1" customWidth="1"/>
    <col min="9226" max="9479" width="9.140625" style="2"/>
    <col min="9480" max="9480" width="9.85546875" style="2" bestFit="1" customWidth="1"/>
    <col min="9481" max="9481" width="11.7109375" style="2" bestFit="1" customWidth="1"/>
    <col min="9482" max="9735" width="9.140625" style="2"/>
    <col min="9736" max="9736" width="9.85546875" style="2" bestFit="1" customWidth="1"/>
    <col min="9737" max="9737" width="11.7109375" style="2" bestFit="1" customWidth="1"/>
    <col min="9738" max="9991" width="9.140625" style="2"/>
    <col min="9992" max="9992" width="9.85546875" style="2" bestFit="1" customWidth="1"/>
    <col min="9993" max="9993" width="11.7109375" style="2" bestFit="1" customWidth="1"/>
    <col min="9994" max="10247" width="9.140625" style="2"/>
    <col min="10248" max="10248" width="9.85546875" style="2" bestFit="1" customWidth="1"/>
    <col min="10249" max="10249" width="11.7109375" style="2" bestFit="1" customWidth="1"/>
    <col min="10250" max="10503" width="9.140625" style="2"/>
    <col min="10504" max="10504" width="9.85546875" style="2" bestFit="1" customWidth="1"/>
    <col min="10505" max="10505" width="11.7109375" style="2" bestFit="1" customWidth="1"/>
    <col min="10506" max="10759" width="9.140625" style="2"/>
    <col min="10760" max="10760" width="9.85546875" style="2" bestFit="1" customWidth="1"/>
    <col min="10761" max="10761" width="11.7109375" style="2" bestFit="1" customWidth="1"/>
    <col min="10762" max="11015" width="9.140625" style="2"/>
    <col min="11016" max="11016" width="9.85546875" style="2" bestFit="1" customWidth="1"/>
    <col min="11017" max="11017" width="11.7109375" style="2" bestFit="1" customWidth="1"/>
    <col min="11018" max="11271" width="9.140625" style="2"/>
    <col min="11272" max="11272" width="9.85546875" style="2" bestFit="1" customWidth="1"/>
    <col min="11273" max="11273" width="11.7109375" style="2" bestFit="1" customWidth="1"/>
    <col min="11274" max="11527" width="9.140625" style="2"/>
    <col min="11528" max="11528" width="9.85546875" style="2" bestFit="1" customWidth="1"/>
    <col min="11529" max="11529" width="11.7109375" style="2" bestFit="1" customWidth="1"/>
    <col min="11530" max="11783" width="9.140625" style="2"/>
    <col min="11784" max="11784" width="9.85546875" style="2" bestFit="1" customWidth="1"/>
    <col min="11785" max="11785" width="11.7109375" style="2" bestFit="1" customWidth="1"/>
    <col min="11786" max="12039" width="9.140625" style="2"/>
    <col min="12040" max="12040" width="9.85546875" style="2" bestFit="1" customWidth="1"/>
    <col min="12041" max="12041" width="11.7109375" style="2" bestFit="1" customWidth="1"/>
    <col min="12042" max="12295" width="9.140625" style="2"/>
    <col min="12296" max="12296" width="9.85546875" style="2" bestFit="1" customWidth="1"/>
    <col min="12297" max="12297" width="11.7109375" style="2" bestFit="1" customWidth="1"/>
    <col min="12298" max="12551" width="9.140625" style="2"/>
    <col min="12552" max="12552" width="9.85546875" style="2" bestFit="1" customWidth="1"/>
    <col min="12553" max="12553" width="11.7109375" style="2" bestFit="1" customWidth="1"/>
    <col min="12554" max="12807" width="9.140625" style="2"/>
    <col min="12808" max="12808" width="9.85546875" style="2" bestFit="1" customWidth="1"/>
    <col min="12809" max="12809" width="11.7109375" style="2" bestFit="1" customWidth="1"/>
    <col min="12810" max="13063" width="9.140625" style="2"/>
    <col min="13064" max="13064" width="9.85546875" style="2" bestFit="1" customWidth="1"/>
    <col min="13065" max="13065" width="11.7109375" style="2" bestFit="1" customWidth="1"/>
    <col min="13066" max="13319" width="9.140625" style="2"/>
    <col min="13320" max="13320" width="9.85546875" style="2" bestFit="1" customWidth="1"/>
    <col min="13321" max="13321" width="11.7109375" style="2" bestFit="1" customWidth="1"/>
    <col min="13322" max="13575" width="9.140625" style="2"/>
    <col min="13576" max="13576" width="9.85546875" style="2" bestFit="1" customWidth="1"/>
    <col min="13577" max="13577" width="11.7109375" style="2" bestFit="1" customWidth="1"/>
    <col min="13578" max="13831" width="9.140625" style="2"/>
    <col min="13832" max="13832" width="9.85546875" style="2" bestFit="1" customWidth="1"/>
    <col min="13833" max="13833" width="11.7109375" style="2" bestFit="1" customWidth="1"/>
    <col min="13834" max="14087" width="9.140625" style="2"/>
    <col min="14088" max="14088" width="9.85546875" style="2" bestFit="1" customWidth="1"/>
    <col min="14089" max="14089" width="11.7109375" style="2" bestFit="1" customWidth="1"/>
    <col min="14090" max="14343" width="9.140625" style="2"/>
    <col min="14344" max="14344" width="9.85546875" style="2" bestFit="1" customWidth="1"/>
    <col min="14345" max="14345" width="11.7109375" style="2" bestFit="1" customWidth="1"/>
    <col min="14346" max="14599" width="9.140625" style="2"/>
    <col min="14600" max="14600" width="9.85546875" style="2" bestFit="1" customWidth="1"/>
    <col min="14601" max="14601" width="11.7109375" style="2" bestFit="1" customWidth="1"/>
    <col min="14602" max="14855" width="9.140625" style="2"/>
    <col min="14856" max="14856" width="9.85546875" style="2" bestFit="1" customWidth="1"/>
    <col min="14857" max="14857" width="11.7109375" style="2" bestFit="1" customWidth="1"/>
    <col min="14858" max="15111" width="9.140625" style="2"/>
    <col min="15112" max="15112" width="9.85546875" style="2" bestFit="1" customWidth="1"/>
    <col min="15113" max="15113" width="11.7109375" style="2" bestFit="1" customWidth="1"/>
    <col min="15114" max="15367" width="9.140625" style="2"/>
    <col min="15368" max="15368" width="9.85546875" style="2" bestFit="1" customWidth="1"/>
    <col min="15369" max="15369" width="11.7109375" style="2" bestFit="1" customWidth="1"/>
    <col min="15370" max="15623" width="9.140625" style="2"/>
    <col min="15624" max="15624" width="9.85546875" style="2" bestFit="1" customWidth="1"/>
    <col min="15625" max="15625" width="11.7109375" style="2" bestFit="1" customWidth="1"/>
    <col min="15626" max="15879" width="9.140625" style="2"/>
    <col min="15880" max="15880" width="9.85546875" style="2" bestFit="1" customWidth="1"/>
    <col min="15881" max="15881" width="11.7109375" style="2" bestFit="1" customWidth="1"/>
    <col min="15882" max="16135" width="9.140625" style="2"/>
    <col min="16136" max="16136" width="9.85546875" style="2" bestFit="1" customWidth="1"/>
    <col min="16137" max="16137" width="11.7109375" style="2" bestFit="1" customWidth="1"/>
    <col min="16138" max="16384" width="9.140625" style="2"/>
  </cols>
  <sheetData>
    <row r="1" spans="1:9" x14ac:dyDescent="0.2">
      <c r="A1" s="201" t="s">
        <v>159</v>
      </c>
      <c r="B1" s="179"/>
      <c r="C1" s="179"/>
      <c r="D1" s="179"/>
      <c r="E1" s="179"/>
      <c r="F1" s="179"/>
      <c r="G1" s="179"/>
      <c r="H1" s="179"/>
      <c r="I1" s="179"/>
    </row>
    <row r="2" spans="1:9" x14ac:dyDescent="0.2">
      <c r="A2" s="200" t="s">
        <v>463</v>
      </c>
      <c r="B2" s="181"/>
      <c r="C2" s="181"/>
      <c r="D2" s="181"/>
      <c r="E2" s="181"/>
      <c r="F2" s="181"/>
      <c r="G2" s="181"/>
      <c r="H2" s="181"/>
      <c r="I2" s="181"/>
    </row>
    <row r="3" spans="1:9" x14ac:dyDescent="0.2">
      <c r="A3" s="209" t="s">
        <v>41</v>
      </c>
      <c r="B3" s="210"/>
      <c r="C3" s="210"/>
      <c r="D3" s="210"/>
      <c r="E3" s="210"/>
      <c r="F3" s="210"/>
      <c r="G3" s="210"/>
      <c r="H3" s="210"/>
      <c r="I3" s="210"/>
    </row>
    <row r="4" spans="1:9" x14ac:dyDescent="0.2">
      <c r="A4" s="199" t="s">
        <v>462</v>
      </c>
      <c r="B4" s="184"/>
      <c r="C4" s="184"/>
      <c r="D4" s="184"/>
      <c r="E4" s="184"/>
      <c r="F4" s="184"/>
      <c r="G4" s="184"/>
      <c r="H4" s="184"/>
      <c r="I4" s="185"/>
    </row>
    <row r="5" spans="1:9" ht="23.25" x14ac:dyDescent="0.2">
      <c r="A5" s="197" t="s">
        <v>42</v>
      </c>
      <c r="B5" s="189"/>
      <c r="C5" s="189"/>
      <c r="D5" s="189"/>
      <c r="E5" s="189"/>
      <c r="F5" s="189"/>
      <c r="G5" s="62" t="s">
        <v>161</v>
      </c>
      <c r="H5" s="63" t="s">
        <v>162</v>
      </c>
      <c r="I5" s="63" t="s">
        <v>163</v>
      </c>
    </row>
    <row r="6" spans="1:9" x14ac:dyDescent="0.2">
      <c r="A6" s="198">
        <v>1</v>
      </c>
      <c r="B6" s="187"/>
      <c r="C6" s="187"/>
      <c r="D6" s="187"/>
      <c r="E6" s="187"/>
      <c r="F6" s="187"/>
      <c r="G6" s="64">
        <v>2</v>
      </c>
      <c r="H6" s="63">
        <v>3</v>
      </c>
      <c r="I6" s="63">
        <v>4</v>
      </c>
    </row>
    <row r="7" spans="1:9" x14ac:dyDescent="0.2">
      <c r="A7" s="176" t="s">
        <v>164</v>
      </c>
      <c r="B7" s="176"/>
      <c r="C7" s="176"/>
      <c r="D7" s="176"/>
      <c r="E7" s="176"/>
      <c r="F7" s="176"/>
      <c r="G7" s="61">
        <v>1</v>
      </c>
      <c r="H7" s="71">
        <f>SUM(H8:H12)</f>
        <v>324026872.16999996</v>
      </c>
      <c r="I7" s="71">
        <f>SUM(I8:I12)</f>
        <v>350866422.56</v>
      </c>
    </row>
    <row r="8" spans="1:9" x14ac:dyDescent="0.2">
      <c r="A8" s="174" t="s">
        <v>165</v>
      </c>
      <c r="B8" s="174"/>
      <c r="C8" s="174"/>
      <c r="D8" s="174"/>
      <c r="E8" s="174"/>
      <c r="F8" s="174"/>
      <c r="G8" s="60">
        <v>2</v>
      </c>
      <c r="H8" s="70">
        <v>18450009.399999999</v>
      </c>
      <c r="I8" s="70">
        <v>17274390.59</v>
      </c>
    </row>
    <row r="9" spans="1:9" x14ac:dyDescent="0.2">
      <c r="A9" s="174" t="s">
        <v>166</v>
      </c>
      <c r="B9" s="174"/>
      <c r="C9" s="174"/>
      <c r="D9" s="174"/>
      <c r="E9" s="174"/>
      <c r="F9" s="174"/>
      <c r="G9" s="60">
        <v>3</v>
      </c>
      <c r="H9" s="70">
        <v>300617817.08999997</v>
      </c>
      <c r="I9" s="70">
        <v>328361692.72000003</v>
      </c>
    </row>
    <row r="10" spans="1:9" x14ac:dyDescent="0.2">
      <c r="A10" s="174" t="s">
        <v>167</v>
      </c>
      <c r="B10" s="174"/>
      <c r="C10" s="174"/>
      <c r="D10" s="174"/>
      <c r="E10" s="174"/>
      <c r="F10" s="174"/>
      <c r="G10" s="60">
        <v>4</v>
      </c>
      <c r="H10" s="70">
        <v>88368.52</v>
      </c>
      <c r="I10" s="70">
        <v>106283.05</v>
      </c>
    </row>
    <row r="11" spans="1:9" x14ac:dyDescent="0.2">
      <c r="A11" s="174" t="s">
        <v>168</v>
      </c>
      <c r="B11" s="174"/>
      <c r="C11" s="174"/>
      <c r="D11" s="174"/>
      <c r="E11" s="174"/>
      <c r="F11" s="174"/>
      <c r="G11" s="60">
        <v>5</v>
      </c>
      <c r="H11" s="70">
        <v>244174.31</v>
      </c>
      <c r="I11" s="70">
        <v>267964.36</v>
      </c>
    </row>
    <row r="12" spans="1:9" x14ac:dyDescent="0.2">
      <c r="A12" s="174" t="s">
        <v>169</v>
      </c>
      <c r="B12" s="174"/>
      <c r="C12" s="174"/>
      <c r="D12" s="174"/>
      <c r="E12" s="174"/>
      <c r="F12" s="174"/>
      <c r="G12" s="60">
        <v>6</v>
      </c>
      <c r="H12" s="70">
        <v>4626502.8499999996</v>
      </c>
      <c r="I12" s="70">
        <v>4856091.84</v>
      </c>
    </row>
    <row r="13" spans="1:9" ht="16.5" customHeight="1" x14ac:dyDescent="0.2">
      <c r="A13" s="176" t="s">
        <v>170</v>
      </c>
      <c r="B13" s="176"/>
      <c r="C13" s="176"/>
      <c r="D13" s="176"/>
      <c r="E13" s="176"/>
      <c r="F13" s="176"/>
      <c r="G13" s="61">
        <v>7</v>
      </c>
      <c r="H13" s="71">
        <f>H14+H15+H19+H23+H24+H25+H28+H35</f>
        <v>288775100.93000001</v>
      </c>
      <c r="I13" s="71">
        <f>I14+I15+I19+I23+I24+I25+I28+I35</f>
        <v>313594698.53999996</v>
      </c>
    </row>
    <row r="14" spans="1:9" x14ac:dyDescent="0.2">
      <c r="A14" s="174" t="s">
        <v>171</v>
      </c>
      <c r="B14" s="174"/>
      <c r="C14" s="174"/>
      <c r="D14" s="174"/>
      <c r="E14" s="174"/>
      <c r="F14" s="174"/>
      <c r="G14" s="60">
        <v>8</v>
      </c>
      <c r="H14" s="70">
        <v>0</v>
      </c>
      <c r="I14" s="70">
        <v>0</v>
      </c>
    </row>
    <row r="15" spans="1:9" x14ac:dyDescent="0.2">
      <c r="A15" s="208" t="s">
        <v>172</v>
      </c>
      <c r="B15" s="208"/>
      <c r="C15" s="208"/>
      <c r="D15" s="208"/>
      <c r="E15" s="208"/>
      <c r="F15" s="208"/>
      <c r="G15" s="61">
        <v>9</v>
      </c>
      <c r="H15" s="71">
        <f>SUM(H16:H18)</f>
        <v>103317179.22999999</v>
      </c>
      <c r="I15" s="71">
        <f>SUM(I16:I18)</f>
        <v>108654120.63999999</v>
      </c>
    </row>
    <row r="16" spans="1:9" x14ac:dyDescent="0.2">
      <c r="A16" s="202" t="s">
        <v>173</v>
      </c>
      <c r="B16" s="202"/>
      <c r="C16" s="202"/>
      <c r="D16" s="202"/>
      <c r="E16" s="202"/>
      <c r="F16" s="202"/>
      <c r="G16" s="60">
        <v>10</v>
      </c>
      <c r="H16" s="70">
        <v>55891304.600000001</v>
      </c>
      <c r="I16" s="70">
        <v>56902326.579999998</v>
      </c>
    </row>
    <row r="17" spans="1:9" x14ac:dyDescent="0.2">
      <c r="A17" s="202" t="s">
        <v>174</v>
      </c>
      <c r="B17" s="202"/>
      <c r="C17" s="202"/>
      <c r="D17" s="202"/>
      <c r="E17" s="202"/>
      <c r="F17" s="202"/>
      <c r="G17" s="60">
        <v>11</v>
      </c>
      <c r="H17" s="70">
        <v>4406139.62</v>
      </c>
      <c r="I17" s="70">
        <v>5787039.6600000001</v>
      </c>
    </row>
    <row r="18" spans="1:9" x14ac:dyDescent="0.2">
      <c r="A18" s="202" t="s">
        <v>175</v>
      </c>
      <c r="B18" s="202"/>
      <c r="C18" s="202"/>
      <c r="D18" s="202"/>
      <c r="E18" s="202"/>
      <c r="F18" s="202"/>
      <c r="G18" s="60">
        <v>12</v>
      </c>
      <c r="H18" s="70">
        <v>43019735.009999998</v>
      </c>
      <c r="I18" s="70">
        <v>45964754.399999999</v>
      </c>
    </row>
    <row r="19" spans="1:9" x14ac:dyDescent="0.2">
      <c r="A19" s="208" t="s">
        <v>176</v>
      </c>
      <c r="B19" s="208"/>
      <c r="C19" s="208"/>
      <c r="D19" s="208"/>
      <c r="E19" s="208"/>
      <c r="F19" s="208"/>
      <c r="G19" s="61">
        <v>13</v>
      </c>
      <c r="H19" s="71">
        <f>SUM(H20:H22)</f>
        <v>95325692.890000001</v>
      </c>
      <c r="I19" s="71">
        <f>SUM(I20:I22)</f>
        <v>107843941.23999999</v>
      </c>
    </row>
    <row r="20" spans="1:9" x14ac:dyDescent="0.2">
      <c r="A20" s="202" t="s">
        <v>177</v>
      </c>
      <c r="B20" s="202"/>
      <c r="C20" s="202"/>
      <c r="D20" s="202"/>
      <c r="E20" s="202"/>
      <c r="F20" s="202"/>
      <c r="G20" s="60">
        <v>14</v>
      </c>
      <c r="H20" s="70">
        <v>59566759.719999999</v>
      </c>
      <c r="I20" s="70">
        <v>67854959.959999993</v>
      </c>
    </row>
    <row r="21" spans="1:9" x14ac:dyDescent="0.2">
      <c r="A21" s="202" t="s">
        <v>178</v>
      </c>
      <c r="B21" s="202"/>
      <c r="C21" s="202"/>
      <c r="D21" s="202"/>
      <c r="E21" s="202"/>
      <c r="F21" s="202"/>
      <c r="G21" s="60">
        <v>15</v>
      </c>
      <c r="H21" s="70">
        <v>23331358.050000001</v>
      </c>
      <c r="I21" s="70">
        <v>25486716.23</v>
      </c>
    </row>
    <row r="22" spans="1:9" x14ac:dyDescent="0.2">
      <c r="A22" s="202" t="s">
        <v>179</v>
      </c>
      <c r="B22" s="202"/>
      <c r="C22" s="202"/>
      <c r="D22" s="202"/>
      <c r="E22" s="202"/>
      <c r="F22" s="202"/>
      <c r="G22" s="60">
        <v>16</v>
      </c>
      <c r="H22" s="70">
        <v>12427575.119999999</v>
      </c>
      <c r="I22" s="70">
        <v>14502265.050000001</v>
      </c>
    </row>
    <row r="23" spans="1:9" x14ac:dyDescent="0.2">
      <c r="A23" s="174" t="s">
        <v>180</v>
      </c>
      <c r="B23" s="174"/>
      <c r="C23" s="174"/>
      <c r="D23" s="174"/>
      <c r="E23" s="174"/>
      <c r="F23" s="174"/>
      <c r="G23" s="60">
        <v>17</v>
      </c>
      <c r="H23" s="70">
        <v>49038815.920000002</v>
      </c>
      <c r="I23" s="70">
        <v>54577204.890000001</v>
      </c>
    </row>
    <row r="24" spans="1:9" x14ac:dyDescent="0.2">
      <c r="A24" s="174" t="s">
        <v>181</v>
      </c>
      <c r="B24" s="174"/>
      <c r="C24" s="174"/>
      <c r="D24" s="174"/>
      <c r="E24" s="174"/>
      <c r="F24" s="174"/>
      <c r="G24" s="60">
        <v>18</v>
      </c>
      <c r="H24" s="70">
        <v>36415772.079999998</v>
      </c>
      <c r="I24" s="70">
        <v>37941976.719999999</v>
      </c>
    </row>
    <row r="25" spans="1:9" x14ac:dyDescent="0.2">
      <c r="A25" s="208" t="s">
        <v>182</v>
      </c>
      <c r="B25" s="208"/>
      <c r="C25" s="208"/>
      <c r="D25" s="208"/>
      <c r="E25" s="208"/>
      <c r="F25" s="208"/>
      <c r="G25" s="61">
        <v>19</v>
      </c>
      <c r="H25" s="71">
        <f>H26+H27</f>
        <v>32755.9</v>
      </c>
      <c r="I25" s="71">
        <f>I26+I27</f>
        <v>58438.28</v>
      </c>
    </row>
    <row r="26" spans="1:9" x14ac:dyDescent="0.2">
      <c r="A26" s="202" t="s">
        <v>183</v>
      </c>
      <c r="B26" s="202"/>
      <c r="C26" s="202"/>
      <c r="D26" s="202"/>
      <c r="E26" s="202"/>
      <c r="F26" s="202"/>
      <c r="G26" s="60">
        <v>20</v>
      </c>
      <c r="H26" s="70">
        <v>0</v>
      </c>
      <c r="I26" s="70">
        <v>0</v>
      </c>
    </row>
    <row r="27" spans="1:9" x14ac:dyDescent="0.2">
      <c r="A27" s="202" t="s">
        <v>184</v>
      </c>
      <c r="B27" s="202"/>
      <c r="C27" s="202"/>
      <c r="D27" s="202"/>
      <c r="E27" s="202"/>
      <c r="F27" s="202"/>
      <c r="G27" s="60">
        <v>21</v>
      </c>
      <c r="H27" s="70">
        <v>32755.9</v>
      </c>
      <c r="I27" s="70">
        <v>58438.28</v>
      </c>
    </row>
    <row r="28" spans="1:9" x14ac:dyDescent="0.2">
      <c r="A28" s="208" t="s">
        <v>185</v>
      </c>
      <c r="B28" s="208"/>
      <c r="C28" s="208"/>
      <c r="D28" s="208"/>
      <c r="E28" s="208"/>
      <c r="F28" s="208"/>
      <c r="G28" s="61">
        <v>22</v>
      </c>
      <c r="H28" s="71">
        <f>SUM(H29:H34)</f>
        <v>1115114.67</v>
      </c>
      <c r="I28" s="71">
        <f>SUM(I29:I34)</f>
        <v>2159351.2599999998</v>
      </c>
    </row>
    <row r="29" spans="1:9" x14ac:dyDescent="0.2">
      <c r="A29" s="202" t="s">
        <v>186</v>
      </c>
      <c r="B29" s="202"/>
      <c r="C29" s="202"/>
      <c r="D29" s="202"/>
      <c r="E29" s="202"/>
      <c r="F29" s="202"/>
      <c r="G29" s="60">
        <v>23</v>
      </c>
      <c r="H29" s="70">
        <v>1068539.18</v>
      </c>
      <c r="I29" s="70">
        <v>1477850.77</v>
      </c>
    </row>
    <row r="30" spans="1:9" x14ac:dyDescent="0.2">
      <c r="A30" s="202" t="s">
        <v>187</v>
      </c>
      <c r="B30" s="202"/>
      <c r="C30" s="202"/>
      <c r="D30" s="202"/>
      <c r="E30" s="202"/>
      <c r="F30" s="202"/>
      <c r="G30" s="60">
        <v>24</v>
      </c>
      <c r="H30" s="70">
        <v>0</v>
      </c>
      <c r="I30" s="70">
        <v>0</v>
      </c>
    </row>
    <row r="31" spans="1:9" x14ac:dyDescent="0.2">
      <c r="A31" s="202" t="s">
        <v>188</v>
      </c>
      <c r="B31" s="202"/>
      <c r="C31" s="202"/>
      <c r="D31" s="202"/>
      <c r="E31" s="202"/>
      <c r="F31" s="202"/>
      <c r="G31" s="60">
        <v>25</v>
      </c>
      <c r="H31" s="70">
        <v>46575.49</v>
      </c>
      <c r="I31" s="70">
        <v>681500.49</v>
      </c>
    </row>
    <row r="32" spans="1:9" x14ac:dyDescent="0.2">
      <c r="A32" s="202" t="s">
        <v>189</v>
      </c>
      <c r="B32" s="202"/>
      <c r="C32" s="202"/>
      <c r="D32" s="202"/>
      <c r="E32" s="202"/>
      <c r="F32" s="202"/>
      <c r="G32" s="60">
        <v>26</v>
      </c>
      <c r="H32" s="70">
        <v>0</v>
      </c>
      <c r="I32" s="70">
        <v>0</v>
      </c>
    </row>
    <row r="33" spans="1:9" x14ac:dyDescent="0.2">
      <c r="A33" s="202" t="s">
        <v>190</v>
      </c>
      <c r="B33" s="202"/>
      <c r="C33" s="202"/>
      <c r="D33" s="202"/>
      <c r="E33" s="202"/>
      <c r="F33" s="202"/>
      <c r="G33" s="60">
        <v>27</v>
      </c>
      <c r="H33" s="70">
        <v>0</v>
      </c>
      <c r="I33" s="70">
        <v>0</v>
      </c>
    </row>
    <row r="34" spans="1:9" x14ac:dyDescent="0.2">
      <c r="A34" s="202" t="s">
        <v>191</v>
      </c>
      <c r="B34" s="202"/>
      <c r="C34" s="202"/>
      <c r="D34" s="202"/>
      <c r="E34" s="202"/>
      <c r="F34" s="202"/>
      <c r="G34" s="60">
        <v>28</v>
      </c>
      <c r="H34" s="70">
        <v>0</v>
      </c>
      <c r="I34" s="70">
        <v>0</v>
      </c>
    </row>
    <row r="35" spans="1:9" x14ac:dyDescent="0.2">
      <c r="A35" s="174" t="s">
        <v>192</v>
      </c>
      <c r="B35" s="174"/>
      <c r="C35" s="174"/>
      <c r="D35" s="174"/>
      <c r="E35" s="174"/>
      <c r="F35" s="174"/>
      <c r="G35" s="60">
        <v>29</v>
      </c>
      <c r="H35" s="70">
        <v>3529770.24</v>
      </c>
      <c r="I35" s="70">
        <v>2359665.5099999998</v>
      </c>
    </row>
    <row r="36" spans="1:9" x14ac:dyDescent="0.2">
      <c r="A36" s="176" t="s">
        <v>193</v>
      </c>
      <c r="B36" s="176"/>
      <c r="C36" s="176"/>
      <c r="D36" s="176"/>
      <c r="E36" s="176"/>
      <c r="F36" s="176"/>
      <c r="G36" s="61">
        <v>30</v>
      </c>
      <c r="H36" s="71">
        <f>SUM(H37:H46)</f>
        <v>6982514.2000000002</v>
      </c>
      <c r="I36" s="71">
        <f>SUM(I37:I46)</f>
        <v>8081280.1799999988</v>
      </c>
    </row>
    <row r="37" spans="1:9" x14ac:dyDescent="0.2">
      <c r="A37" s="174" t="s">
        <v>194</v>
      </c>
      <c r="B37" s="174"/>
      <c r="C37" s="174"/>
      <c r="D37" s="174"/>
      <c r="E37" s="174"/>
      <c r="F37" s="174"/>
      <c r="G37" s="60">
        <v>31</v>
      </c>
      <c r="H37" s="70">
        <v>4978422.0999999996</v>
      </c>
      <c r="I37" s="70">
        <v>4883390.6399999997</v>
      </c>
    </row>
    <row r="38" spans="1:9" ht="25.15" customHeight="1" x14ac:dyDescent="0.2">
      <c r="A38" s="174" t="s">
        <v>195</v>
      </c>
      <c r="B38" s="174"/>
      <c r="C38" s="174"/>
      <c r="D38" s="174"/>
      <c r="E38" s="174"/>
      <c r="F38" s="174"/>
      <c r="G38" s="60">
        <v>32</v>
      </c>
      <c r="H38" s="70">
        <v>0</v>
      </c>
      <c r="I38" s="70">
        <v>0</v>
      </c>
    </row>
    <row r="39" spans="1:9" ht="28.15" customHeight="1" x14ac:dyDescent="0.2">
      <c r="A39" s="174" t="s">
        <v>196</v>
      </c>
      <c r="B39" s="174"/>
      <c r="C39" s="174"/>
      <c r="D39" s="174"/>
      <c r="E39" s="174"/>
      <c r="F39" s="174"/>
      <c r="G39" s="60">
        <v>33</v>
      </c>
      <c r="H39" s="70">
        <v>0</v>
      </c>
      <c r="I39" s="70">
        <v>0</v>
      </c>
    </row>
    <row r="40" spans="1:9" ht="28.15" customHeight="1" x14ac:dyDescent="0.2">
      <c r="A40" s="174" t="s">
        <v>197</v>
      </c>
      <c r="B40" s="174"/>
      <c r="C40" s="174"/>
      <c r="D40" s="174"/>
      <c r="E40" s="174"/>
      <c r="F40" s="174"/>
      <c r="G40" s="60">
        <v>34</v>
      </c>
      <c r="H40" s="70">
        <v>0</v>
      </c>
      <c r="I40" s="70">
        <v>0</v>
      </c>
    </row>
    <row r="41" spans="1:9" ht="22.9" customHeight="1" x14ac:dyDescent="0.2">
      <c r="A41" s="174" t="s">
        <v>198</v>
      </c>
      <c r="B41" s="174"/>
      <c r="C41" s="174"/>
      <c r="D41" s="174"/>
      <c r="E41" s="174"/>
      <c r="F41" s="174"/>
      <c r="G41" s="60">
        <v>35</v>
      </c>
      <c r="H41" s="70">
        <v>47137.49</v>
      </c>
      <c r="I41" s="70">
        <v>0</v>
      </c>
    </row>
    <row r="42" spans="1:9" x14ac:dyDescent="0.2">
      <c r="A42" s="174" t="s">
        <v>199</v>
      </c>
      <c r="B42" s="174"/>
      <c r="C42" s="174"/>
      <c r="D42" s="174"/>
      <c r="E42" s="174"/>
      <c r="F42" s="174"/>
      <c r="G42" s="60">
        <v>36</v>
      </c>
      <c r="H42" s="70">
        <v>8671.7000000000007</v>
      </c>
      <c r="I42" s="70">
        <v>22311.78</v>
      </c>
    </row>
    <row r="43" spans="1:9" x14ac:dyDescent="0.2">
      <c r="A43" s="174" t="s">
        <v>200</v>
      </c>
      <c r="B43" s="174"/>
      <c r="C43" s="174"/>
      <c r="D43" s="174"/>
      <c r="E43" s="174"/>
      <c r="F43" s="174"/>
      <c r="G43" s="60">
        <v>37</v>
      </c>
      <c r="H43" s="70">
        <v>1102843.3700000001</v>
      </c>
      <c r="I43" s="70">
        <v>188265.84</v>
      </c>
    </row>
    <row r="44" spans="1:9" x14ac:dyDescent="0.2">
      <c r="A44" s="174" t="s">
        <v>201</v>
      </c>
      <c r="B44" s="174"/>
      <c r="C44" s="174"/>
      <c r="D44" s="174"/>
      <c r="E44" s="174"/>
      <c r="F44" s="174"/>
      <c r="G44" s="60">
        <v>38</v>
      </c>
      <c r="H44" s="70">
        <v>3341.47</v>
      </c>
      <c r="I44" s="70">
        <v>1752.56</v>
      </c>
    </row>
    <row r="45" spans="1:9" x14ac:dyDescent="0.2">
      <c r="A45" s="174" t="s">
        <v>202</v>
      </c>
      <c r="B45" s="174"/>
      <c r="C45" s="174"/>
      <c r="D45" s="174"/>
      <c r="E45" s="174"/>
      <c r="F45" s="174"/>
      <c r="G45" s="60">
        <v>39</v>
      </c>
      <c r="H45" s="70">
        <v>0</v>
      </c>
      <c r="I45" s="70">
        <v>1797941.93</v>
      </c>
    </row>
    <row r="46" spans="1:9" x14ac:dyDescent="0.2">
      <c r="A46" s="174" t="s">
        <v>203</v>
      </c>
      <c r="B46" s="174"/>
      <c r="C46" s="174"/>
      <c r="D46" s="174"/>
      <c r="E46" s="174"/>
      <c r="F46" s="174"/>
      <c r="G46" s="60">
        <v>40</v>
      </c>
      <c r="H46" s="70">
        <v>842098.07</v>
      </c>
      <c r="I46" s="70">
        <v>1187617.43</v>
      </c>
    </row>
    <row r="47" spans="1:9" x14ac:dyDescent="0.2">
      <c r="A47" s="176" t="s">
        <v>204</v>
      </c>
      <c r="B47" s="176"/>
      <c r="C47" s="176"/>
      <c r="D47" s="176"/>
      <c r="E47" s="176"/>
      <c r="F47" s="176"/>
      <c r="G47" s="61">
        <v>41</v>
      </c>
      <c r="H47" s="71">
        <f>SUM(H48:H54)</f>
        <v>11217316.25</v>
      </c>
      <c r="I47" s="71">
        <f>SUM(I48:I54)</f>
        <v>7624631.6299999999</v>
      </c>
    </row>
    <row r="48" spans="1:9" ht="23.45" customHeight="1" x14ac:dyDescent="0.2">
      <c r="A48" s="174" t="s">
        <v>205</v>
      </c>
      <c r="B48" s="174"/>
      <c r="C48" s="174"/>
      <c r="D48" s="174"/>
      <c r="E48" s="174"/>
      <c r="F48" s="174"/>
      <c r="G48" s="60">
        <v>42</v>
      </c>
      <c r="H48" s="70">
        <v>0</v>
      </c>
      <c r="I48" s="70">
        <v>0</v>
      </c>
    </row>
    <row r="49" spans="1:9" x14ac:dyDescent="0.2">
      <c r="A49" s="196" t="s">
        <v>206</v>
      </c>
      <c r="B49" s="196"/>
      <c r="C49" s="196"/>
      <c r="D49" s="196"/>
      <c r="E49" s="196"/>
      <c r="F49" s="196"/>
      <c r="G49" s="60">
        <v>43</v>
      </c>
      <c r="H49" s="70">
        <v>0</v>
      </c>
      <c r="I49" s="70">
        <v>0</v>
      </c>
    </row>
    <row r="50" spans="1:9" x14ac:dyDescent="0.2">
      <c r="A50" s="196" t="s">
        <v>207</v>
      </c>
      <c r="B50" s="196"/>
      <c r="C50" s="196"/>
      <c r="D50" s="196"/>
      <c r="E50" s="196"/>
      <c r="F50" s="196"/>
      <c r="G50" s="60">
        <v>44</v>
      </c>
      <c r="H50" s="70">
        <v>9977181.4000000004</v>
      </c>
      <c r="I50" s="70">
        <v>7223347.7199999997</v>
      </c>
    </row>
    <row r="51" spans="1:9" x14ac:dyDescent="0.2">
      <c r="A51" s="196" t="s">
        <v>208</v>
      </c>
      <c r="B51" s="196"/>
      <c r="C51" s="196"/>
      <c r="D51" s="196"/>
      <c r="E51" s="196"/>
      <c r="F51" s="196"/>
      <c r="G51" s="60">
        <v>45</v>
      </c>
      <c r="H51" s="70">
        <v>0</v>
      </c>
      <c r="I51" s="70">
        <v>0</v>
      </c>
    </row>
    <row r="52" spans="1:9" x14ac:dyDescent="0.2">
      <c r="A52" s="196" t="s">
        <v>209</v>
      </c>
      <c r="B52" s="196"/>
      <c r="C52" s="196"/>
      <c r="D52" s="196"/>
      <c r="E52" s="196"/>
      <c r="F52" s="196"/>
      <c r="G52" s="60">
        <v>46</v>
      </c>
      <c r="H52" s="70">
        <v>133909.42000000001</v>
      </c>
      <c r="I52" s="70">
        <v>0</v>
      </c>
    </row>
    <row r="53" spans="1:9" x14ac:dyDescent="0.2">
      <c r="A53" s="196" t="s">
        <v>210</v>
      </c>
      <c r="B53" s="196"/>
      <c r="C53" s="196"/>
      <c r="D53" s="196"/>
      <c r="E53" s="196"/>
      <c r="F53" s="196"/>
      <c r="G53" s="60">
        <v>47</v>
      </c>
      <c r="H53" s="70">
        <v>0</v>
      </c>
      <c r="I53" s="70">
        <v>0</v>
      </c>
    </row>
    <row r="54" spans="1:9" x14ac:dyDescent="0.2">
      <c r="A54" s="196" t="s">
        <v>211</v>
      </c>
      <c r="B54" s="196"/>
      <c r="C54" s="196"/>
      <c r="D54" s="196"/>
      <c r="E54" s="196"/>
      <c r="F54" s="196"/>
      <c r="G54" s="60">
        <v>48</v>
      </c>
      <c r="H54" s="70">
        <v>1106225.43</v>
      </c>
      <c r="I54" s="70">
        <v>401283.91</v>
      </c>
    </row>
    <row r="55" spans="1:9" ht="30.6" customHeight="1" x14ac:dyDescent="0.2">
      <c r="A55" s="192" t="s">
        <v>212</v>
      </c>
      <c r="B55" s="192"/>
      <c r="C55" s="192"/>
      <c r="D55" s="192"/>
      <c r="E55" s="192"/>
      <c r="F55" s="192"/>
      <c r="G55" s="60">
        <v>49</v>
      </c>
      <c r="H55" s="70">
        <v>0</v>
      </c>
      <c r="I55" s="70">
        <v>0</v>
      </c>
    </row>
    <row r="56" spans="1:9" x14ac:dyDescent="0.2">
      <c r="A56" s="192" t="s">
        <v>213</v>
      </c>
      <c r="B56" s="192"/>
      <c r="C56" s="192"/>
      <c r="D56" s="192"/>
      <c r="E56" s="192"/>
      <c r="F56" s="192"/>
      <c r="G56" s="60">
        <v>50</v>
      </c>
      <c r="H56" s="70">
        <v>0</v>
      </c>
      <c r="I56" s="70">
        <v>0</v>
      </c>
    </row>
    <row r="57" spans="1:9" ht="28.9" customHeight="1" x14ac:dyDescent="0.2">
      <c r="A57" s="192" t="s">
        <v>214</v>
      </c>
      <c r="B57" s="192"/>
      <c r="C57" s="192"/>
      <c r="D57" s="192"/>
      <c r="E57" s="192"/>
      <c r="F57" s="192"/>
      <c r="G57" s="60">
        <v>51</v>
      </c>
      <c r="H57" s="70">
        <v>0</v>
      </c>
      <c r="I57" s="70">
        <v>0</v>
      </c>
    </row>
    <row r="58" spans="1:9" x14ac:dyDescent="0.2">
      <c r="A58" s="192" t="s">
        <v>215</v>
      </c>
      <c r="B58" s="192"/>
      <c r="C58" s="192"/>
      <c r="D58" s="192"/>
      <c r="E58" s="192"/>
      <c r="F58" s="192"/>
      <c r="G58" s="60">
        <v>52</v>
      </c>
      <c r="H58" s="70">
        <v>0</v>
      </c>
      <c r="I58" s="70">
        <v>0</v>
      </c>
    </row>
    <row r="59" spans="1:9" x14ac:dyDescent="0.2">
      <c r="A59" s="176" t="s">
        <v>216</v>
      </c>
      <c r="B59" s="176"/>
      <c r="C59" s="176"/>
      <c r="D59" s="176"/>
      <c r="E59" s="176"/>
      <c r="F59" s="176"/>
      <c r="G59" s="61">
        <v>53</v>
      </c>
      <c r="H59" s="71">
        <f>H7+H36+H55+H56</f>
        <v>331009386.36999995</v>
      </c>
      <c r="I59" s="71">
        <f>I7+I36+I55+I56</f>
        <v>358947702.74000001</v>
      </c>
    </row>
    <row r="60" spans="1:9" x14ac:dyDescent="0.2">
      <c r="A60" s="176" t="s">
        <v>217</v>
      </c>
      <c r="B60" s="176"/>
      <c r="C60" s="176"/>
      <c r="D60" s="176"/>
      <c r="E60" s="176"/>
      <c r="F60" s="176"/>
      <c r="G60" s="61">
        <v>54</v>
      </c>
      <c r="H60" s="71">
        <f>H13+H47+H57+H58</f>
        <v>299992417.18000001</v>
      </c>
      <c r="I60" s="71">
        <f>I13+I47+I57+I58</f>
        <v>321219330.16999996</v>
      </c>
    </row>
    <row r="61" spans="1:9" x14ac:dyDescent="0.2">
      <c r="A61" s="176" t="s">
        <v>218</v>
      </c>
      <c r="B61" s="176"/>
      <c r="C61" s="176"/>
      <c r="D61" s="176"/>
      <c r="E61" s="176"/>
      <c r="F61" s="176"/>
      <c r="G61" s="61">
        <v>55</v>
      </c>
      <c r="H61" s="71">
        <f>H59-H60</f>
        <v>31016969.189999938</v>
      </c>
      <c r="I61" s="71">
        <f>I59-I60</f>
        <v>37728372.570000052</v>
      </c>
    </row>
    <row r="62" spans="1:9" x14ac:dyDescent="0.2">
      <c r="A62" s="203" t="s">
        <v>219</v>
      </c>
      <c r="B62" s="203"/>
      <c r="C62" s="203"/>
      <c r="D62" s="203"/>
      <c r="E62" s="203"/>
      <c r="F62" s="203"/>
      <c r="G62" s="61">
        <v>56</v>
      </c>
      <c r="H62" s="71">
        <f>+IF((H59-H60)&gt;0,(H59-H60),0)</f>
        <v>31016969.189999938</v>
      </c>
      <c r="I62" s="71">
        <f>+IF((I59-I60)&gt;0,(I59-I60),0)</f>
        <v>37728372.570000052</v>
      </c>
    </row>
    <row r="63" spans="1:9" x14ac:dyDescent="0.2">
      <c r="A63" s="203" t="s">
        <v>220</v>
      </c>
      <c r="B63" s="203"/>
      <c r="C63" s="203"/>
      <c r="D63" s="203"/>
      <c r="E63" s="203"/>
      <c r="F63" s="203"/>
      <c r="G63" s="61">
        <v>57</v>
      </c>
      <c r="H63" s="71">
        <f>+IF((H59-H60)&lt;0,(H59-H60),0)</f>
        <v>0</v>
      </c>
      <c r="I63" s="71">
        <f>+IF((I59-I60)&lt;0,(I59-I60),0)</f>
        <v>0</v>
      </c>
    </row>
    <row r="64" spans="1:9" x14ac:dyDescent="0.2">
      <c r="A64" s="192" t="s">
        <v>221</v>
      </c>
      <c r="B64" s="192"/>
      <c r="C64" s="192"/>
      <c r="D64" s="192"/>
      <c r="E64" s="192"/>
      <c r="F64" s="192"/>
      <c r="G64" s="60">
        <v>58</v>
      </c>
      <c r="H64" s="70">
        <v>5084273.04</v>
      </c>
      <c r="I64" s="70">
        <v>-2906133.2</v>
      </c>
    </row>
    <row r="65" spans="1:9" x14ac:dyDescent="0.2">
      <c r="A65" s="176" t="s">
        <v>222</v>
      </c>
      <c r="B65" s="176"/>
      <c r="C65" s="176"/>
      <c r="D65" s="176"/>
      <c r="E65" s="176"/>
      <c r="F65" s="176"/>
      <c r="G65" s="61">
        <v>59</v>
      </c>
      <c r="H65" s="71">
        <f>H61-H64</f>
        <v>25932696.149999939</v>
      </c>
      <c r="I65" s="71">
        <f>I61-I64</f>
        <v>40634505.770000055</v>
      </c>
    </row>
    <row r="66" spans="1:9" x14ac:dyDescent="0.2">
      <c r="A66" s="203" t="s">
        <v>223</v>
      </c>
      <c r="B66" s="203"/>
      <c r="C66" s="203"/>
      <c r="D66" s="203"/>
      <c r="E66" s="203"/>
      <c r="F66" s="203"/>
      <c r="G66" s="61">
        <v>60</v>
      </c>
      <c r="H66" s="71">
        <f>+IF((H61-H64)&gt;0,(H61-H64),0)</f>
        <v>25932696.149999939</v>
      </c>
      <c r="I66" s="71">
        <f>+IF((I61-I64)&gt;0,(I61-I64),0)</f>
        <v>40634505.770000055</v>
      </c>
    </row>
    <row r="67" spans="1:9" x14ac:dyDescent="0.2">
      <c r="A67" s="203" t="s">
        <v>224</v>
      </c>
      <c r="B67" s="203"/>
      <c r="C67" s="203"/>
      <c r="D67" s="203"/>
      <c r="E67" s="203"/>
      <c r="F67" s="203"/>
      <c r="G67" s="61">
        <v>61</v>
      </c>
      <c r="H67" s="71">
        <f>+IF((H61-H64)&lt;0,(H61-H64),0)</f>
        <v>0</v>
      </c>
      <c r="I67" s="71">
        <f>+IF((I61-I64)&lt;0,(I61-I64),0)</f>
        <v>0</v>
      </c>
    </row>
    <row r="68" spans="1:9" x14ac:dyDescent="0.2">
      <c r="A68" s="194" t="s">
        <v>225</v>
      </c>
      <c r="B68" s="194"/>
      <c r="C68" s="194"/>
      <c r="D68" s="194"/>
      <c r="E68" s="194"/>
      <c r="F68" s="194"/>
      <c r="G68" s="204"/>
      <c r="H68" s="204"/>
      <c r="I68" s="204"/>
    </row>
    <row r="69" spans="1:9" ht="25.9" customHeight="1" x14ac:dyDescent="0.2">
      <c r="A69" s="176" t="s">
        <v>226</v>
      </c>
      <c r="B69" s="176"/>
      <c r="C69" s="176"/>
      <c r="D69" s="176"/>
      <c r="E69" s="176"/>
      <c r="F69" s="176"/>
      <c r="G69" s="61">
        <v>62</v>
      </c>
      <c r="H69" s="71">
        <f>H70-H71</f>
        <v>0</v>
      </c>
      <c r="I69" s="71">
        <f>I70-I71</f>
        <v>0</v>
      </c>
    </row>
    <row r="70" spans="1:9" x14ac:dyDescent="0.2">
      <c r="A70" s="196" t="s">
        <v>227</v>
      </c>
      <c r="B70" s="196"/>
      <c r="C70" s="196"/>
      <c r="D70" s="196"/>
      <c r="E70" s="196"/>
      <c r="F70" s="196"/>
      <c r="G70" s="60">
        <v>63</v>
      </c>
      <c r="H70" s="70">
        <v>0</v>
      </c>
      <c r="I70" s="70">
        <v>0</v>
      </c>
    </row>
    <row r="71" spans="1:9" x14ac:dyDescent="0.2">
      <c r="A71" s="196" t="s">
        <v>228</v>
      </c>
      <c r="B71" s="196"/>
      <c r="C71" s="196"/>
      <c r="D71" s="196"/>
      <c r="E71" s="196"/>
      <c r="F71" s="196"/>
      <c r="G71" s="60">
        <v>64</v>
      </c>
      <c r="H71" s="70">
        <v>0</v>
      </c>
      <c r="I71" s="70">
        <v>0</v>
      </c>
    </row>
    <row r="72" spans="1:9" x14ac:dyDescent="0.2">
      <c r="A72" s="192" t="s">
        <v>229</v>
      </c>
      <c r="B72" s="192"/>
      <c r="C72" s="192"/>
      <c r="D72" s="192"/>
      <c r="E72" s="192"/>
      <c r="F72" s="192"/>
      <c r="G72" s="60">
        <v>65</v>
      </c>
      <c r="H72" s="70">
        <v>0</v>
      </c>
      <c r="I72" s="70">
        <v>0</v>
      </c>
    </row>
    <row r="73" spans="1:9" x14ac:dyDescent="0.2">
      <c r="A73" s="203" t="s">
        <v>230</v>
      </c>
      <c r="B73" s="203"/>
      <c r="C73" s="203"/>
      <c r="D73" s="203"/>
      <c r="E73" s="203"/>
      <c r="F73" s="203"/>
      <c r="G73" s="61">
        <v>66</v>
      </c>
      <c r="H73" s="74">
        <v>0</v>
      </c>
      <c r="I73" s="74">
        <v>0</v>
      </c>
    </row>
    <row r="74" spans="1:9" x14ac:dyDescent="0.2">
      <c r="A74" s="203" t="s">
        <v>231</v>
      </c>
      <c r="B74" s="203"/>
      <c r="C74" s="203"/>
      <c r="D74" s="203"/>
      <c r="E74" s="203"/>
      <c r="F74" s="203"/>
      <c r="G74" s="61">
        <v>67</v>
      </c>
      <c r="H74" s="74">
        <v>0</v>
      </c>
      <c r="I74" s="74">
        <v>0</v>
      </c>
    </row>
    <row r="75" spans="1:9" x14ac:dyDescent="0.2">
      <c r="A75" s="194" t="s">
        <v>232</v>
      </c>
      <c r="B75" s="194"/>
      <c r="C75" s="194"/>
      <c r="D75" s="194"/>
      <c r="E75" s="194"/>
      <c r="F75" s="194"/>
      <c r="G75" s="204"/>
      <c r="H75" s="204"/>
      <c r="I75" s="204"/>
    </row>
    <row r="76" spans="1:9" x14ac:dyDescent="0.2">
      <c r="A76" s="176" t="s">
        <v>233</v>
      </c>
      <c r="B76" s="176"/>
      <c r="C76" s="176"/>
      <c r="D76" s="176"/>
      <c r="E76" s="176"/>
      <c r="F76" s="176"/>
      <c r="G76" s="61">
        <v>68</v>
      </c>
      <c r="H76" s="74">
        <v>0</v>
      </c>
      <c r="I76" s="74">
        <v>0</v>
      </c>
    </row>
    <row r="77" spans="1:9" x14ac:dyDescent="0.2">
      <c r="A77" s="215" t="s">
        <v>234</v>
      </c>
      <c r="B77" s="215"/>
      <c r="C77" s="215"/>
      <c r="D77" s="215"/>
      <c r="E77" s="215"/>
      <c r="F77" s="215"/>
      <c r="G77" s="65">
        <v>69</v>
      </c>
      <c r="H77" s="75">
        <v>0</v>
      </c>
      <c r="I77" s="75">
        <v>0</v>
      </c>
    </row>
    <row r="78" spans="1:9" x14ac:dyDescent="0.2">
      <c r="A78" s="215" t="s">
        <v>235</v>
      </c>
      <c r="B78" s="215"/>
      <c r="C78" s="215"/>
      <c r="D78" s="215"/>
      <c r="E78" s="215"/>
      <c r="F78" s="215"/>
      <c r="G78" s="65">
        <v>70</v>
      </c>
      <c r="H78" s="75">
        <v>0</v>
      </c>
      <c r="I78" s="75">
        <v>0</v>
      </c>
    </row>
    <row r="79" spans="1:9" x14ac:dyDescent="0.2">
      <c r="A79" s="176" t="s">
        <v>236</v>
      </c>
      <c r="B79" s="176"/>
      <c r="C79" s="176"/>
      <c r="D79" s="176"/>
      <c r="E79" s="176"/>
      <c r="F79" s="176"/>
      <c r="G79" s="61">
        <v>71</v>
      </c>
      <c r="H79" s="74">
        <v>0</v>
      </c>
      <c r="I79" s="74">
        <v>0</v>
      </c>
    </row>
    <row r="80" spans="1:9" x14ac:dyDescent="0.2">
      <c r="A80" s="176" t="s">
        <v>237</v>
      </c>
      <c r="B80" s="176"/>
      <c r="C80" s="176"/>
      <c r="D80" s="176"/>
      <c r="E80" s="176"/>
      <c r="F80" s="176"/>
      <c r="G80" s="61">
        <v>72</v>
      </c>
      <c r="H80" s="74">
        <v>0</v>
      </c>
      <c r="I80" s="74">
        <v>0</v>
      </c>
    </row>
    <row r="81" spans="1:9" x14ac:dyDescent="0.2">
      <c r="A81" s="203" t="s">
        <v>238</v>
      </c>
      <c r="B81" s="203"/>
      <c r="C81" s="203"/>
      <c r="D81" s="203"/>
      <c r="E81" s="203"/>
      <c r="F81" s="203"/>
      <c r="G81" s="61">
        <v>73</v>
      </c>
      <c r="H81" s="74">
        <v>0</v>
      </c>
      <c r="I81" s="74">
        <v>0</v>
      </c>
    </row>
    <row r="82" spans="1:9" x14ac:dyDescent="0.2">
      <c r="A82" s="203" t="s">
        <v>239</v>
      </c>
      <c r="B82" s="203"/>
      <c r="C82" s="203"/>
      <c r="D82" s="203"/>
      <c r="E82" s="203"/>
      <c r="F82" s="203"/>
      <c r="G82" s="61">
        <v>74</v>
      </c>
      <c r="H82" s="74">
        <v>0</v>
      </c>
      <c r="I82" s="74">
        <v>0</v>
      </c>
    </row>
    <row r="83" spans="1:9" x14ac:dyDescent="0.2">
      <c r="A83" s="194" t="s">
        <v>240</v>
      </c>
      <c r="B83" s="194"/>
      <c r="C83" s="194"/>
      <c r="D83" s="194"/>
      <c r="E83" s="194"/>
      <c r="F83" s="194"/>
      <c r="G83" s="204"/>
      <c r="H83" s="204"/>
      <c r="I83" s="204"/>
    </row>
    <row r="84" spans="1:9" x14ac:dyDescent="0.2">
      <c r="A84" s="205" t="s">
        <v>241</v>
      </c>
      <c r="B84" s="205"/>
      <c r="C84" s="205"/>
      <c r="D84" s="205"/>
      <c r="E84" s="205"/>
      <c r="F84" s="205"/>
      <c r="G84" s="61">
        <v>75</v>
      </c>
      <c r="H84" s="76">
        <f>H85+H86</f>
        <v>0</v>
      </c>
      <c r="I84" s="76">
        <f>I85+I86</f>
        <v>0</v>
      </c>
    </row>
    <row r="85" spans="1:9" x14ac:dyDescent="0.2">
      <c r="A85" s="206" t="s">
        <v>242</v>
      </c>
      <c r="B85" s="206"/>
      <c r="C85" s="206"/>
      <c r="D85" s="206"/>
      <c r="E85" s="206"/>
      <c r="F85" s="206"/>
      <c r="G85" s="60">
        <v>76</v>
      </c>
      <c r="H85" s="77">
        <v>0</v>
      </c>
      <c r="I85" s="77">
        <v>0</v>
      </c>
    </row>
    <row r="86" spans="1:9" x14ac:dyDescent="0.2">
      <c r="A86" s="206" t="s">
        <v>243</v>
      </c>
      <c r="B86" s="206"/>
      <c r="C86" s="206"/>
      <c r="D86" s="206"/>
      <c r="E86" s="206"/>
      <c r="F86" s="206"/>
      <c r="G86" s="60">
        <v>77</v>
      </c>
      <c r="H86" s="77">
        <v>0</v>
      </c>
      <c r="I86" s="77">
        <v>0</v>
      </c>
    </row>
    <row r="87" spans="1:9" x14ac:dyDescent="0.2">
      <c r="A87" s="212" t="s">
        <v>244</v>
      </c>
      <c r="B87" s="212"/>
      <c r="C87" s="212"/>
      <c r="D87" s="212"/>
      <c r="E87" s="212"/>
      <c r="F87" s="212"/>
      <c r="G87" s="213"/>
      <c r="H87" s="213"/>
      <c r="I87" s="213"/>
    </row>
    <row r="88" spans="1:9" x14ac:dyDescent="0.2">
      <c r="A88" s="214" t="s">
        <v>245</v>
      </c>
      <c r="B88" s="214"/>
      <c r="C88" s="214"/>
      <c r="D88" s="214"/>
      <c r="E88" s="214"/>
      <c r="F88" s="214"/>
      <c r="G88" s="60">
        <v>78</v>
      </c>
      <c r="H88" s="77">
        <v>25932696.149999999</v>
      </c>
      <c r="I88" s="77">
        <v>40634505.770000003</v>
      </c>
    </row>
    <row r="89" spans="1:9" ht="29.25" customHeight="1" x14ac:dyDescent="0.2">
      <c r="A89" s="211" t="s">
        <v>246</v>
      </c>
      <c r="B89" s="211"/>
      <c r="C89" s="211"/>
      <c r="D89" s="211"/>
      <c r="E89" s="211"/>
      <c r="F89" s="211"/>
      <c r="G89" s="61">
        <v>79</v>
      </c>
      <c r="H89" s="76">
        <f>H90+H97</f>
        <v>-47554.559999999998</v>
      </c>
      <c r="I89" s="76">
        <f>I90+I97</f>
        <v>0</v>
      </c>
    </row>
    <row r="90" spans="1:9" ht="24.6" customHeight="1" x14ac:dyDescent="0.2">
      <c r="A90" s="207" t="s">
        <v>247</v>
      </c>
      <c r="B90" s="207"/>
      <c r="C90" s="207"/>
      <c r="D90" s="207"/>
      <c r="E90" s="207"/>
      <c r="F90" s="207"/>
      <c r="G90" s="61">
        <v>80</v>
      </c>
      <c r="H90" s="76">
        <f>SUM(H91:H95)</f>
        <v>-47554.559999999998</v>
      </c>
      <c r="I90" s="76">
        <f>SUM(I91:I95)</f>
        <v>0</v>
      </c>
    </row>
    <row r="91" spans="1:9" ht="24.6" customHeight="1" x14ac:dyDescent="0.2">
      <c r="A91" s="196" t="s">
        <v>248</v>
      </c>
      <c r="B91" s="196"/>
      <c r="C91" s="196"/>
      <c r="D91" s="196"/>
      <c r="E91" s="196"/>
      <c r="F91" s="196"/>
      <c r="G91" s="61">
        <v>81</v>
      </c>
      <c r="H91" s="77">
        <v>0</v>
      </c>
      <c r="I91" s="77">
        <v>0</v>
      </c>
    </row>
    <row r="92" spans="1:9" ht="39" customHeight="1" x14ac:dyDescent="0.2">
      <c r="A92" s="196" t="s">
        <v>249</v>
      </c>
      <c r="B92" s="196"/>
      <c r="C92" s="196"/>
      <c r="D92" s="196"/>
      <c r="E92" s="196"/>
      <c r="F92" s="196"/>
      <c r="G92" s="61">
        <v>82</v>
      </c>
      <c r="H92" s="77">
        <v>-47554.559999999998</v>
      </c>
      <c r="I92" s="77">
        <v>0</v>
      </c>
    </row>
    <row r="93" spans="1:9" ht="44.25" customHeight="1" x14ac:dyDescent="0.2">
      <c r="A93" s="196" t="s">
        <v>250</v>
      </c>
      <c r="B93" s="196"/>
      <c r="C93" s="196"/>
      <c r="D93" s="196"/>
      <c r="E93" s="196"/>
      <c r="F93" s="196"/>
      <c r="G93" s="61">
        <v>83</v>
      </c>
      <c r="H93" s="77">
        <v>0</v>
      </c>
      <c r="I93" s="77">
        <v>0</v>
      </c>
    </row>
    <row r="94" spans="1:9" ht="16.5" customHeight="1" x14ac:dyDescent="0.2">
      <c r="A94" s="196" t="s">
        <v>251</v>
      </c>
      <c r="B94" s="196"/>
      <c r="C94" s="196"/>
      <c r="D94" s="196"/>
      <c r="E94" s="196"/>
      <c r="F94" s="196"/>
      <c r="G94" s="61">
        <v>84</v>
      </c>
      <c r="H94" s="77">
        <v>0</v>
      </c>
      <c r="I94" s="77">
        <v>0</v>
      </c>
    </row>
    <row r="95" spans="1:9" ht="13.5" customHeight="1" x14ac:dyDescent="0.2">
      <c r="A95" s="196" t="s">
        <v>252</v>
      </c>
      <c r="B95" s="196"/>
      <c r="C95" s="196"/>
      <c r="D95" s="196"/>
      <c r="E95" s="196"/>
      <c r="F95" s="196"/>
      <c r="G95" s="61">
        <v>85</v>
      </c>
      <c r="H95" s="77">
        <v>0</v>
      </c>
      <c r="I95" s="77">
        <v>0</v>
      </c>
    </row>
    <row r="96" spans="1:9" ht="24.6" customHeight="1" x14ac:dyDescent="0.2">
      <c r="A96" s="196" t="s">
        <v>253</v>
      </c>
      <c r="B96" s="196"/>
      <c r="C96" s="196"/>
      <c r="D96" s="196"/>
      <c r="E96" s="196"/>
      <c r="F96" s="196"/>
      <c r="G96" s="61">
        <v>86</v>
      </c>
      <c r="H96" s="77">
        <v>-7676.09</v>
      </c>
      <c r="I96" s="77">
        <v>0</v>
      </c>
    </row>
    <row r="97" spans="1:9" ht="24.6" customHeight="1" x14ac:dyDescent="0.2">
      <c r="A97" s="207" t="s">
        <v>254</v>
      </c>
      <c r="B97" s="207"/>
      <c r="C97" s="207"/>
      <c r="D97" s="207"/>
      <c r="E97" s="207"/>
      <c r="F97" s="207"/>
      <c r="G97" s="61">
        <v>87</v>
      </c>
      <c r="H97" s="76">
        <f>SUM(H98:H105)</f>
        <v>0</v>
      </c>
      <c r="I97" s="76">
        <f>SUM(I98:I105)</f>
        <v>0</v>
      </c>
    </row>
    <row r="98" spans="1:9" x14ac:dyDescent="0.2">
      <c r="A98" s="196" t="s">
        <v>255</v>
      </c>
      <c r="B98" s="196"/>
      <c r="C98" s="196"/>
      <c r="D98" s="196"/>
      <c r="E98" s="196"/>
      <c r="F98" s="196"/>
      <c r="G98" s="60">
        <v>88</v>
      </c>
      <c r="H98" s="77">
        <v>0</v>
      </c>
      <c r="I98" s="77">
        <v>0</v>
      </c>
    </row>
    <row r="99" spans="1:9" ht="35.25" customHeight="1" x14ac:dyDescent="0.2">
      <c r="A99" s="196" t="s">
        <v>256</v>
      </c>
      <c r="B99" s="196"/>
      <c r="C99" s="196"/>
      <c r="D99" s="196"/>
      <c r="E99" s="196"/>
      <c r="F99" s="196"/>
      <c r="G99" s="60">
        <v>89</v>
      </c>
      <c r="H99" s="77">
        <v>0</v>
      </c>
      <c r="I99" s="77">
        <v>0</v>
      </c>
    </row>
    <row r="100" spans="1:9" x14ac:dyDescent="0.2">
      <c r="A100" s="196" t="s">
        <v>257</v>
      </c>
      <c r="B100" s="196"/>
      <c r="C100" s="196"/>
      <c r="D100" s="196"/>
      <c r="E100" s="196"/>
      <c r="F100" s="196"/>
      <c r="G100" s="60">
        <v>90</v>
      </c>
      <c r="H100" s="77">
        <v>0</v>
      </c>
      <c r="I100" s="77">
        <v>0</v>
      </c>
    </row>
    <row r="101" spans="1:9" ht="33.75" customHeight="1" x14ac:dyDescent="0.2">
      <c r="A101" s="196" t="s">
        <v>258</v>
      </c>
      <c r="B101" s="196"/>
      <c r="C101" s="196"/>
      <c r="D101" s="196"/>
      <c r="E101" s="196"/>
      <c r="F101" s="196"/>
      <c r="G101" s="60">
        <v>91</v>
      </c>
      <c r="H101" s="77">
        <v>0</v>
      </c>
      <c r="I101" s="77">
        <v>0</v>
      </c>
    </row>
    <row r="102" spans="1:9" ht="29.25" customHeight="1" x14ac:dyDescent="0.2">
      <c r="A102" s="196" t="s">
        <v>259</v>
      </c>
      <c r="B102" s="196"/>
      <c r="C102" s="196"/>
      <c r="D102" s="196"/>
      <c r="E102" s="196"/>
      <c r="F102" s="196"/>
      <c r="G102" s="60">
        <v>92</v>
      </c>
      <c r="H102" s="77">
        <v>0</v>
      </c>
      <c r="I102" s="77">
        <v>0</v>
      </c>
    </row>
    <row r="103" spans="1:9" x14ac:dyDescent="0.2">
      <c r="A103" s="196" t="s">
        <v>260</v>
      </c>
      <c r="B103" s="196"/>
      <c r="C103" s="196"/>
      <c r="D103" s="196"/>
      <c r="E103" s="196"/>
      <c r="F103" s="196"/>
      <c r="G103" s="60">
        <v>93</v>
      </c>
      <c r="H103" s="77">
        <v>0</v>
      </c>
      <c r="I103" s="77">
        <v>0</v>
      </c>
    </row>
    <row r="104" spans="1:9" ht="24.75" customHeight="1" x14ac:dyDescent="0.2">
      <c r="A104" s="196" t="s">
        <v>261</v>
      </c>
      <c r="B104" s="196"/>
      <c r="C104" s="196"/>
      <c r="D104" s="196"/>
      <c r="E104" s="196"/>
      <c r="F104" s="196"/>
      <c r="G104" s="60">
        <v>94</v>
      </c>
      <c r="H104" s="77">
        <v>0</v>
      </c>
      <c r="I104" s="77">
        <v>0</v>
      </c>
    </row>
    <row r="105" spans="1:9" ht="15.75" customHeight="1" x14ac:dyDescent="0.2">
      <c r="A105" s="196" t="s">
        <v>262</v>
      </c>
      <c r="B105" s="196"/>
      <c r="C105" s="196"/>
      <c r="D105" s="196"/>
      <c r="E105" s="196"/>
      <c r="F105" s="196"/>
      <c r="G105" s="60">
        <v>95</v>
      </c>
      <c r="H105" s="77">
        <v>0</v>
      </c>
      <c r="I105" s="77">
        <v>0</v>
      </c>
    </row>
    <row r="106" spans="1:9" ht="24.75" customHeight="1" x14ac:dyDescent="0.2">
      <c r="A106" s="196" t="s">
        <v>263</v>
      </c>
      <c r="B106" s="196"/>
      <c r="C106" s="196"/>
      <c r="D106" s="196"/>
      <c r="E106" s="196"/>
      <c r="F106" s="196"/>
      <c r="G106" s="60">
        <v>96</v>
      </c>
      <c r="H106" s="77">
        <v>0</v>
      </c>
      <c r="I106" s="77">
        <v>0</v>
      </c>
    </row>
    <row r="107" spans="1:9" ht="27.6" customHeight="1" x14ac:dyDescent="0.2">
      <c r="A107" s="211" t="s">
        <v>264</v>
      </c>
      <c r="B107" s="211"/>
      <c r="C107" s="211"/>
      <c r="D107" s="211"/>
      <c r="E107" s="211"/>
      <c r="F107" s="211"/>
      <c r="G107" s="61">
        <v>97</v>
      </c>
      <c r="H107" s="76">
        <f>H90+H97-H106-H96</f>
        <v>-39878.47</v>
      </c>
      <c r="I107" s="76">
        <f>I90+I97-I106-I96</f>
        <v>0</v>
      </c>
    </row>
    <row r="108" spans="1:9" x14ac:dyDescent="0.2">
      <c r="A108" s="211" t="s">
        <v>265</v>
      </c>
      <c r="B108" s="211"/>
      <c r="C108" s="211"/>
      <c r="D108" s="211"/>
      <c r="E108" s="211"/>
      <c r="F108" s="211"/>
      <c r="G108" s="61">
        <v>98</v>
      </c>
      <c r="H108" s="76">
        <f>H88+H107</f>
        <v>25892817.68</v>
      </c>
      <c r="I108" s="76">
        <f>I88+I107</f>
        <v>40634505.770000003</v>
      </c>
    </row>
    <row r="109" spans="1:9" x14ac:dyDescent="0.2">
      <c r="A109" s="194" t="s">
        <v>266</v>
      </c>
      <c r="B109" s="194"/>
      <c r="C109" s="194"/>
      <c r="D109" s="194"/>
      <c r="E109" s="194"/>
      <c r="F109" s="194"/>
      <c r="G109" s="204"/>
      <c r="H109" s="204"/>
      <c r="I109" s="204"/>
    </row>
    <row r="110" spans="1:9" ht="24.75" customHeight="1" x14ac:dyDescent="0.2">
      <c r="A110" s="205" t="s">
        <v>267</v>
      </c>
      <c r="B110" s="205"/>
      <c r="C110" s="205"/>
      <c r="D110" s="205"/>
      <c r="E110" s="205"/>
      <c r="F110" s="205"/>
      <c r="G110" s="61">
        <v>99</v>
      </c>
      <c r="H110" s="76">
        <f>H111+H112</f>
        <v>0</v>
      </c>
      <c r="I110" s="76">
        <f>I111+I112</f>
        <v>0</v>
      </c>
    </row>
    <row r="111" spans="1:9" x14ac:dyDescent="0.2">
      <c r="A111" s="206" t="s">
        <v>268</v>
      </c>
      <c r="B111" s="206"/>
      <c r="C111" s="206"/>
      <c r="D111" s="206"/>
      <c r="E111" s="206"/>
      <c r="F111" s="206"/>
      <c r="G111" s="60">
        <v>100</v>
      </c>
      <c r="H111" s="77">
        <v>0</v>
      </c>
      <c r="I111" s="77">
        <v>0</v>
      </c>
    </row>
    <row r="112" spans="1:9" x14ac:dyDescent="0.2">
      <c r="A112" s="206" t="s">
        <v>269</v>
      </c>
      <c r="B112" s="206"/>
      <c r="C112" s="206"/>
      <c r="D112" s="206"/>
      <c r="E112" s="206"/>
      <c r="F112" s="206"/>
      <c r="G112" s="60">
        <v>101</v>
      </c>
      <c r="H112" s="77">
        <v>0</v>
      </c>
      <c r="I112" s="77">
        <v>0</v>
      </c>
    </row>
  </sheetData>
  <sheetProtection algorithmName="SHA-512" hashValue="1MkeQ8V4g3mF4Eobf7wSE1S8P8tul42bymC/1nyQKtotRKuEUm0fJkS3htliXJPmymFnrpd3o4LgRyZK7qHJdw==" saltValue="jLN7IJY/RzSrZ+HB4eI9ew==" spinCount="100000" sheet="1" objects="1" scenarios="1"/>
  <mergeCells count="112">
    <mergeCell ref="A3:I3"/>
    <mergeCell ref="A107:F107"/>
    <mergeCell ref="A108:F108"/>
    <mergeCell ref="A109:I109"/>
    <mergeCell ref="A110:F110"/>
    <mergeCell ref="A111:F111"/>
    <mergeCell ref="A112:F112"/>
    <mergeCell ref="A87:I87"/>
    <mergeCell ref="A88:F88"/>
    <mergeCell ref="A89:F89"/>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 ref="A39:F39"/>
    <mergeCell ref="A40:F40"/>
    <mergeCell ref="A41:F41"/>
    <mergeCell ref="A42:F42"/>
    <mergeCell ref="A25:F25"/>
    <mergeCell ref="A26:F26"/>
    <mergeCell ref="A27:F27"/>
    <mergeCell ref="A28:F28"/>
    <mergeCell ref="A29:F29"/>
    <mergeCell ref="A30:F30"/>
    <mergeCell ref="A34:F34"/>
    <mergeCell ref="A32:F32"/>
    <mergeCell ref="A33:F33"/>
    <mergeCell ref="A22:F22"/>
    <mergeCell ref="A7:F7"/>
    <mergeCell ref="A8:F8"/>
    <mergeCell ref="A9:F9"/>
    <mergeCell ref="A10:F10"/>
    <mergeCell ref="A11:F11"/>
    <mergeCell ref="A12:F12"/>
    <mergeCell ref="A102:F102"/>
    <mergeCell ref="A103:F103"/>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104:F104"/>
    <mergeCell ref="A100:F100"/>
    <mergeCell ref="A101:F101"/>
    <mergeCell ref="A83:I83"/>
    <mergeCell ref="A84:F84"/>
    <mergeCell ref="A85:F85"/>
    <mergeCell ref="A86:F86"/>
    <mergeCell ref="A81:F81"/>
    <mergeCell ref="A82:F82"/>
    <mergeCell ref="A90:F90"/>
    <mergeCell ref="A91:F91"/>
    <mergeCell ref="A92:F92"/>
    <mergeCell ref="A93:F93"/>
    <mergeCell ref="A94:F94"/>
    <mergeCell ref="A95:F95"/>
    <mergeCell ref="A96:F96"/>
    <mergeCell ref="A97:F97"/>
    <mergeCell ref="A99:F99"/>
    <mergeCell ref="A65:F65"/>
    <mergeCell ref="A66:F66"/>
    <mergeCell ref="A70:F70"/>
    <mergeCell ref="A49:F49"/>
    <mergeCell ref="A50:F50"/>
    <mergeCell ref="A51:F51"/>
    <mergeCell ref="A52:F52"/>
    <mergeCell ref="A53:F53"/>
    <mergeCell ref="A54:F54"/>
    <mergeCell ref="A105:F105"/>
    <mergeCell ref="A106:F106"/>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s>
  <dataValidations count="3">
    <dataValidation type="whole" operator="greaterThanOrEqual" allowBlank="1" showInputMessage="1" showErrorMessage="1" errorTitle="Incorrect entry" error="You can enter only positive whole numbers." sqref="GEJ982990:GEK982993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GOF982990:GOG982993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GYB982990:GYC982993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HX982990:HHY98299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RT982990:HRU982993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IBP982990:IBQ982993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ILL982990:ILM982993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IVH982990:IVI982993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JFD982990:JFE98299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JOZ982990:JPA982993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JYV982990:JYW982993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KIR982990:KIS982993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KSN982990:KSO982993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LCJ982990:LCK9829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LMF982990:LMG982993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LWB982990:LWC982993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MFX982990:MFY982993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MPT982990:MPU982993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MZP982990:MZQ982993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NJL982990:NJM98299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NTH982990:NTI982993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ODD982990:ODE982993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OMZ982990:ONA982993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OWV982990:OWW982993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PGR982990:PGS98299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PQN982990:PQO982993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QAJ982990:QAK982993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QKF982990:QKG982993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QUB982990:QUC982993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RDX982990:RDY98299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RNT982990:RNU982993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RXP982990:RXQ982993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SHL982990:SHM982993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SRH982990:SRI982993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TBD982990:TBE98299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TKZ982990:TLA982993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TUV982990:TUW982993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UER982990:UES982993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UON982990:UOO982993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UYJ982990:UYK98299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VIF982990:VIG982993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VSB982990:VSC982993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WBX982990:WBY982993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WLT982990:WLU982993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WVP982990:WVQ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xr:uid="{00000000-0002-0000-0200-000000000000}">
      <formula1>0</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200-000001000000}">
      <formula1>999999999999</formula1>
    </dataValidation>
    <dataValidation type="whole" operator="notEqual" allowBlank="1" showInputMessage="1" showErrorMessage="1" errorTitle="Incorrect entry" error="You can enter only whole numbers." sqref="AMR983030:AMS983030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AWN983030:AWO983030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BGJ983030:BGK983030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BQF983030:BQG983030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CAB983030:CAC98303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CJX983030:CJY983030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CTT983030:CTU983030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DDP983030:DDQ983030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DNL983030:DNM983030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DXH983030:DXI98303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EHD983030:EHE983030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EQZ983030:ERA983030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FAV983030:FAW983030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FKR983030:FKS983030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FUN983030:FUO98303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GEJ983030:GEK98303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GOF983030:GOG983030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GYB983030:GYC983030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HX983030:HHY983030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RT983030:HRU983030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IBP983030:IBQ9830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ILL983030:ILM983030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IVH983030:IVI983030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JFD983030:JFE983030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JOZ983030:JPA983030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JYV983030:JYW98303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KIR983030:KIS983030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KSN983030:KSO983030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LCJ983030:LCK983030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LMF983030:LMG983030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LWB983030:LWC983030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MFX983030:MFY983030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MPT983030:MPU983030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MZP983030:MZQ983030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NJL983030:NJM983030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NTH983030:NTI983030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ODD983030:ODE983030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OMZ983030:ONA983030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OWV983030:OWW983030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PGR983030:PGS983030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PQN983030:PQO983030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QAJ983030:QAK983030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QKF983030:QKG983030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QUB983030:QUC983030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RDX983030:RDY983030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RNT983030:RNU983030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RXP983030:RXQ983030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SHL983030:SHM983030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SRH983030:SRI983030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TBD983030:TBE98303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TKZ983030:TLA983030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TUV983030:TUW983030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UER983030:UES983030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UON983030:UOO983030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UYJ983030:UYK98303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VIF983030:VIG983030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VSB983030:VSC983030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WBX983030:WBY983030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WLT983030:WLU983030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WVP983030:WVQ983030 JD983030:JE983030 SZ983030:TA983030 ACV983030:ACW983030" xr:uid="{00000000-0002-0000-0200-000002000000}">
      <formula1>999999999999</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110" zoomScaleNormal="100" workbookViewId="0">
      <selection sqref="A1:I1"/>
    </sheetView>
  </sheetViews>
  <sheetFormatPr defaultColWidth="9.140625" defaultRowHeight="12.75" x14ac:dyDescent="0.2"/>
  <cols>
    <col min="1" max="6" width="9.140625" style="2"/>
    <col min="7" max="7" width="9.140625" style="7"/>
    <col min="8" max="9" width="16.28515625" style="23" customWidth="1"/>
    <col min="10" max="16384" width="9.140625" style="2"/>
  </cols>
  <sheetData>
    <row r="1" spans="1:9" x14ac:dyDescent="0.2">
      <c r="A1" s="201" t="s">
        <v>270</v>
      </c>
      <c r="B1" s="216"/>
      <c r="C1" s="216"/>
      <c r="D1" s="216"/>
      <c r="E1" s="216"/>
      <c r="F1" s="216"/>
      <c r="G1" s="216"/>
      <c r="H1" s="216"/>
      <c r="I1" s="216"/>
    </row>
    <row r="2" spans="1:9" x14ac:dyDescent="0.2">
      <c r="A2" s="200" t="s">
        <v>464</v>
      </c>
      <c r="B2" s="181"/>
      <c r="C2" s="181"/>
      <c r="D2" s="181"/>
      <c r="E2" s="181"/>
      <c r="F2" s="181"/>
      <c r="G2" s="181"/>
      <c r="H2" s="181"/>
      <c r="I2" s="181"/>
    </row>
    <row r="3" spans="1:9" x14ac:dyDescent="0.2">
      <c r="A3" s="209" t="s">
        <v>41</v>
      </c>
      <c r="B3" s="219"/>
      <c r="C3" s="219"/>
      <c r="D3" s="219"/>
      <c r="E3" s="219"/>
      <c r="F3" s="219"/>
      <c r="G3" s="219"/>
      <c r="H3" s="219"/>
      <c r="I3" s="219"/>
    </row>
    <row r="4" spans="1:9" x14ac:dyDescent="0.2">
      <c r="A4" s="217" t="s">
        <v>462</v>
      </c>
      <c r="B4" s="184"/>
      <c r="C4" s="184"/>
      <c r="D4" s="184"/>
      <c r="E4" s="184"/>
      <c r="F4" s="184"/>
      <c r="G4" s="184"/>
      <c r="H4" s="184"/>
      <c r="I4" s="185"/>
    </row>
    <row r="5" spans="1:9" ht="22.5" x14ac:dyDescent="0.2">
      <c r="A5" s="197" t="s">
        <v>42</v>
      </c>
      <c r="B5" s="189"/>
      <c r="C5" s="189"/>
      <c r="D5" s="189"/>
      <c r="E5" s="189"/>
      <c r="F5" s="189"/>
      <c r="G5" s="66" t="s">
        <v>271</v>
      </c>
      <c r="H5" s="63" t="s">
        <v>162</v>
      </c>
      <c r="I5" s="63" t="s">
        <v>163</v>
      </c>
    </row>
    <row r="6" spans="1:9" x14ac:dyDescent="0.2">
      <c r="A6" s="220">
        <v>1</v>
      </c>
      <c r="B6" s="189"/>
      <c r="C6" s="189"/>
      <c r="D6" s="189"/>
      <c r="E6" s="189"/>
      <c r="F6" s="189"/>
      <c r="G6" s="63">
        <v>2</v>
      </c>
      <c r="H6" s="63" t="s">
        <v>272</v>
      </c>
      <c r="I6" s="63" t="s">
        <v>273</v>
      </c>
    </row>
    <row r="7" spans="1:9" x14ac:dyDescent="0.2">
      <c r="A7" s="221" t="s">
        <v>274</v>
      </c>
      <c r="B7" s="221"/>
      <c r="C7" s="221"/>
      <c r="D7" s="221"/>
      <c r="E7" s="221"/>
      <c r="F7" s="221"/>
      <c r="G7" s="221"/>
      <c r="H7" s="221"/>
      <c r="I7" s="221"/>
    </row>
    <row r="8" spans="1:9" ht="12.75" customHeight="1" x14ac:dyDescent="0.2">
      <c r="A8" s="196" t="s">
        <v>275</v>
      </c>
      <c r="B8" s="196"/>
      <c r="C8" s="196"/>
      <c r="D8" s="196"/>
      <c r="E8" s="196"/>
      <c r="F8" s="196"/>
      <c r="G8" s="65">
        <v>1</v>
      </c>
      <c r="H8" s="78">
        <v>31016969.190000001</v>
      </c>
      <c r="I8" s="78">
        <v>37728372.57</v>
      </c>
    </row>
    <row r="9" spans="1:9" ht="12.75" customHeight="1" x14ac:dyDescent="0.2">
      <c r="A9" s="203" t="s">
        <v>276</v>
      </c>
      <c r="B9" s="203"/>
      <c r="C9" s="203"/>
      <c r="D9" s="203"/>
      <c r="E9" s="203"/>
      <c r="F9" s="203"/>
      <c r="G9" s="61">
        <v>2</v>
      </c>
      <c r="H9" s="79">
        <f>H10+H11+H12+H13+H14+H15+H16+H17</f>
        <v>53955948.75</v>
      </c>
      <c r="I9" s="79">
        <f>I10+I11+I12+I13+I14+I15+I16+I17</f>
        <v>56183488.139999993</v>
      </c>
    </row>
    <row r="10" spans="1:9" ht="12.75" customHeight="1" x14ac:dyDescent="0.2">
      <c r="A10" s="218" t="s">
        <v>277</v>
      </c>
      <c r="B10" s="218"/>
      <c r="C10" s="218"/>
      <c r="D10" s="218"/>
      <c r="E10" s="218"/>
      <c r="F10" s="218"/>
      <c r="G10" s="65">
        <v>3</v>
      </c>
      <c r="H10" s="78">
        <v>49038815.920000002</v>
      </c>
      <c r="I10" s="78">
        <v>54577204.890000001</v>
      </c>
    </row>
    <row r="11" spans="1:9" ht="31.15" customHeight="1" x14ac:dyDescent="0.2">
      <c r="A11" s="218" t="s">
        <v>278</v>
      </c>
      <c r="B11" s="218"/>
      <c r="C11" s="218"/>
      <c r="D11" s="218"/>
      <c r="E11" s="218"/>
      <c r="F11" s="218"/>
      <c r="G11" s="65">
        <v>4</v>
      </c>
      <c r="H11" s="78">
        <v>876012.18</v>
      </c>
      <c r="I11" s="78">
        <v>456042.71</v>
      </c>
    </row>
    <row r="12" spans="1:9" ht="28.15" customHeight="1" x14ac:dyDescent="0.2">
      <c r="A12" s="218" t="s">
        <v>279</v>
      </c>
      <c r="B12" s="218"/>
      <c r="C12" s="218"/>
      <c r="D12" s="218"/>
      <c r="E12" s="218"/>
      <c r="F12" s="218"/>
      <c r="G12" s="65">
        <v>5</v>
      </c>
      <c r="H12" s="78">
        <v>-11934</v>
      </c>
      <c r="I12" s="78">
        <v>-60446.7</v>
      </c>
    </row>
    <row r="13" spans="1:9" ht="12.75" customHeight="1" x14ac:dyDescent="0.2">
      <c r="A13" s="218" t="s">
        <v>280</v>
      </c>
      <c r="B13" s="218"/>
      <c r="C13" s="218"/>
      <c r="D13" s="218"/>
      <c r="E13" s="218"/>
      <c r="F13" s="218"/>
      <c r="G13" s="65">
        <v>6</v>
      </c>
      <c r="H13" s="78">
        <v>-6087516</v>
      </c>
      <c r="I13" s="78">
        <v>-5090629.5599999996</v>
      </c>
    </row>
    <row r="14" spans="1:9" ht="12.75" customHeight="1" x14ac:dyDescent="0.2">
      <c r="A14" s="218" t="s">
        <v>281</v>
      </c>
      <c r="B14" s="218"/>
      <c r="C14" s="218"/>
      <c r="D14" s="218"/>
      <c r="E14" s="218"/>
      <c r="F14" s="218"/>
      <c r="G14" s="65">
        <v>7</v>
      </c>
      <c r="H14" s="78">
        <v>10121830.289999999</v>
      </c>
      <c r="I14" s="78">
        <v>7352872.0199999996</v>
      </c>
    </row>
    <row r="15" spans="1:9" ht="12.75" customHeight="1" x14ac:dyDescent="0.2">
      <c r="A15" s="218" t="s">
        <v>282</v>
      </c>
      <c r="B15" s="218"/>
      <c r="C15" s="218"/>
      <c r="D15" s="218"/>
      <c r="E15" s="218"/>
      <c r="F15" s="218"/>
      <c r="G15" s="65">
        <v>8</v>
      </c>
      <c r="H15" s="78">
        <v>-905884.62</v>
      </c>
      <c r="I15" s="78">
        <v>367248.12</v>
      </c>
    </row>
    <row r="16" spans="1:9" ht="12.75" customHeight="1" x14ac:dyDescent="0.2">
      <c r="A16" s="218" t="s">
        <v>283</v>
      </c>
      <c r="B16" s="218"/>
      <c r="C16" s="218"/>
      <c r="D16" s="218"/>
      <c r="E16" s="218"/>
      <c r="F16" s="218"/>
      <c r="G16" s="65">
        <v>9</v>
      </c>
      <c r="H16" s="78">
        <v>0</v>
      </c>
      <c r="I16" s="78">
        <v>0</v>
      </c>
    </row>
    <row r="17" spans="1:9" ht="27.6" customHeight="1" x14ac:dyDescent="0.2">
      <c r="A17" s="218" t="s">
        <v>284</v>
      </c>
      <c r="B17" s="218"/>
      <c r="C17" s="218"/>
      <c r="D17" s="218"/>
      <c r="E17" s="218"/>
      <c r="F17" s="218"/>
      <c r="G17" s="65">
        <v>10</v>
      </c>
      <c r="H17" s="78">
        <v>924624.98</v>
      </c>
      <c r="I17" s="78">
        <v>-1418803.34</v>
      </c>
    </row>
    <row r="18" spans="1:9" ht="29.45" customHeight="1" x14ac:dyDescent="0.2">
      <c r="A18" s="211" t="s">
        <v>285</v>
      </c>
      <c r="B18" s="211"/>
      <c r="C18" s="211"/>
      <c r="D18" s="211"/>
      <c r="E18" s="211"/>
      <c r="F18" s="211"/>
      <c r="G18" s="61">
        <v>11</v>
      </c>
      <c r="H18" s="79">
        <f>H8+H9</f>
        <v>84972917.939999998</v>
      </c>
      <c r="I18" s="79">
        <f>I8+I9</f>
        <v>93911860.709999993</v>
      </c>
    </row>
    <row r="19" spans="1:9" ht="12.75" customHeight="1" x14ac:dyDescent="0.2">
      <c r="A19" s="203" t="s">
        <v>286</v>
      </c>
      <c r="B19" s="203"/>
      <c r="C19" s="203"/>
      <c r="D19" s="203"/>
      <c r="E19" s="203"/>
      <c r="F19" s="203"/>
      <c r="G19" s="61">
        <v>12</v>
      </c>
      <c r="H19" s="79">
        <f>H20+H21+H22+H23</f>
        <v>-4262118.78</v>
      </c>
      <c r="I19" s="79">
        <f>I20+I21+I22+I23</f>
        <v>13810542.109999999</v>
      </c>
    </row>
    <row r="20" spans="1:9" ht="12.75" customHeight="1" x14ac:dyDescent="0.2">
      <c r="A20" s="218" t="s">
        <v>287</v>
      </c>
      <c r="B20" s="218"/>
      <c r="C20" s="218"/>
      <c r="D20" s="218"/>
      <c r="E20" s="218"/>
      <c r="F20" s="218"/>
      <c r="G20" s="65">
        <v>13</v>
      </c>
      <c r="H20" s="78">
        <v>4897199.93</v>
      </c>
      <c r="I20" s="78">
        <v>11658126.92</v>
      </c>
    </row>
    <row r="21" spans="1:9" ht="12.75" customHeight="1" x14ac:dyDescent="0.2">
      <c r="A21" s="218" t="s">
        <v>288</v>
      </c>
      <c r="B21" s="218"/>
      <c r="C21" s="218"/>
      <c r="D21" s="218"/>
      <c r="E21" s="218"/>
      <c r="F21" s="218"/>
      <c r="G21" s="65">
        <v>14</v>
      </c>
      <c r="H21" s="78">
        <v>-6523896.04</v>
      </c>
      <c r="I21" s="78">
        <v>3795961.58</v>
      </c>
    </row>
    <row r="22" spans="1:9" ht="12.75" customHeight="1" x14ac:dyDescent="0.2">
      <c r="A22" s="218" t="s">
        <v>289</v>
      </c>
      <c r="B22" s="218"/>
      <c r="C22" s="218"/>
      <c r="D22" s="218"/>
      <c r="E22" s="218"/>
      <c r="F22" s="218"/>
      <c r="G22" s="65">
        <v>15</v>
      </c>
      <c r="H22" s="78">
        <v>-2635422.67</v>
      </c>
      <c r="I22" s="78">
        <v>-1643546.39</v>
      </c>
    </row>
    <row r="23" spans="1:9" ht="12.75" customHeight="1" x14ac:dyDescent="0.2">
      <c r="A23" s="218" t="s">
        <v>290</v>
      </c>
      <c r="B23" s="218"/>
      <c r="C23" s="218"/>
      <c r="D23" s="218"/>
      <c r="E23" s="218"/>
      <c r="F23" s="218"/>
      <c r="G23" s="65">
        <v>16</v>
      </c>
      <c r="H23" s="78">
        <v>0</v>
      </c>
      <c r="I23" s="78">
        <v>0</v>
      </c>
    </row>
    <row r="24" spans="1:9" ht="12.75" customHeight="1" x14ac:dyDescent="0.2">
      <c r="A24" s="211" t="s">
        <v>291</v>
      </c>
      <c r="B24" s="211"/>
      <c r="C24" s="211"/>
      <c r="D24" s="211"/>
      <c r="E24" s="211"/>
      <c r="F24" s="211"/>
      <c r="G24" s="61">
        <v>17</v>
      </c>
      <c r="H24" s="79">
        <f>H18+H19</f>
        <v>80710799.159999996</v>
      </c>
      <c r="I24" s="79">
        <f>I18+I19</f>
        <v>107722402.81999999</v>
      </c>
    </row>
    <row r="25" spans="1:9" ht="12.75" customHeight="1" x14ac:dyDescent="0.2">
      <c r="A25" s="196" t="s">
        <v>292</v>
      </c>
      <c r="B25" s="196"/>
      <c r="C25" s="196"/>
      <c r="D25" s="196"/>
      <c r="E25" s="196"/>
      <c r="F25" s="196"/>
      <c r="G25" s="65">
        <v>18</v>
      </c>
      <c r="H25" s="78">
        <v>-8680034.2400000002</v>
      </c>
      <c r="I25" s="78">
        <v>-6792395.8899999997</v>
      </c>
    </row>
    <row r="26" spans="1:9" ht="12.75" customHeight="1" x14ac:dyDescent="0.2">
      <c r="A26" s="196" t="s">
        <v>293</v>
      </c>
      <c r="B26" s="196"/>
      <c r="C26" s="196"/>
      <c r="D26" s="196"/>
      <c r="E26" s="196"/>
      <c r="F26" s="196"/>
      <c r="G26" s="65">
        <v>19</v>
      </c>
      <c r="H26" s="78">
        <v>-4786302.16</v>
      </c>
      <c r="I26" s="78">
        <v>-7667893.5899999999</v>
      </c>
    </row>
    <row r="27" spans="1:9" ht="28.9" customHeight="1" x14ac:dyDescent="0.2">
      <c r="A27" s="205" t="s">
        <v>294</v>
      </c>
      <c r="B27" s="205"/>
      <c r="C27" s="205"/>
      <c r="D27" s="205"/>
      <c r="E27" s="205"/>
      <c r="F27" s="205"/>
      <c r="G27" s="61">
        <v>20</v>
      </c>
      <c r="H27" s="79">
        <f>H24+H25+H26</f>
        <v>67244462.760000005</v>
      </c>
      <c r="I27" s="79">
        <f>I24+I25+I26</f>
        <v>93262113.339999989</v>
      </c>
    </row>
    <row r="28" spans="1:9" x14ac:dyDescent="0.2">
      <c r="A28" s="221" t="s">
        <v>295</v>
      </c>
      <c r="B28" s="221"/>
      <c r="C28" s="221"/>
      <c r="D28" s="221"/>
      <c r="E28" s="221"/>
      <c r="F28" s="221"/>
      <c r="G28" s="221"/>
      <c r="H28" s="221"/>
      <c r="I28" s="221"/>
    </row>
    <row r="29" spans="1:9" ht="23.45" customHeight="1" x14ac:dyDescent="0.2">
      <c r="A29" s="196" t="s">
        <v>296</v>
      </c>
      <c r="B29" s="196"/>
      <c r="C29" s="196"/>
      <c r="D29" s="196"/>
      <c r="E29" s="196"/>
      <c r="F29" s="196"/>
      <c r="G29" s="65">
        <v>21</v>
      </c>
      <c r="H29" s="77">
        <v>242882.19</v>
      </c>
      <c r="I29" s="77">
        <v>863150.21</v>
      </c>
    </row>
    <row r="30" spans="1:9" ht="12.75" customHeight="1" x14ac:dyDescent="0.2">
      <c r="A30" s="196" t="s">
        <v>297</v>
      </c>
      <c r="B30" s="196"/>
      <c r="C30" s="196"/>
      <c r="D30" s="196"/>
      <c r="E30" s="196"/>
      <c r="F30" s="196"/>
      <c r="G30" s="65">
        <v>22</v>
      </c>
      <c r="H30" s="77">
        <v>560731.47</v>
      </c>
      <c r="I30" s="77">
        <v>204817.66</v>
      </c>
    </row>
    <row r="31" spans="1:9" ht="12.75" customHeight="1" x14ac:dyDescent="0.2">
      <c r="A31" s="196" t="s">
        <v>298</v>
      </c>
      <c r="B31" s="196"/>
      <c r="C31" s="196"/>
      <c r="D31" s="196"/>
      <c r="E31" s="196"/>
      <c r="F31" s="196"/>
      <c r="G31" s="65">
        <v>23</v>
      </c>
      <c r="H31" s="77">
        <v>1399121.9199999999</v>
      </c>
      <c r="I31" s="77">
        <v>212109.67</v>
      </c>
    </row>
    <row r="32" spans="1:9" ht="12.75" customHeight="1" x14ac:dyDescent="0.2">
      <c r="A32" s="196" t="s">
        <v>299</v>
      </c>
      <c r="B32" s="196"/>
      <c r="C32" s="196"/>
      <c r="D32" s="196"/>
      <c r="E32" s="196"/>
      <c r="F32" s="196"/>
      <c r="G32" s="65">
        <v>24</v>
      </c>
      <c r="H32" s="77">
        <v>4978422.0999999996</v>
      </c>
      <c r="I32" s="77">
        <v>4883643.6399999997</v>
      </c>
    </row>
    <row r="33" spans="1:9" ht="12.75" customHeight="1" x14ac:dyDescent="0.2">
      <c r="A33" s="196" t="s">
        <v>300</v>
      </c>
      <c r="B33" s="196"/>
      <c r="C33" s="196"/>
      <c r="D33" s="196"/>
      <c r="E33" s="196"/>
      <c r="F33" s="196"/>
      <c r="G33" s="65">
        <v>25</v>
      </c>
      <c r="H33" s="77">
        <v>0</v>
      </c>
      <c r="I33" s="77">
        <v>0</v>
      </c>
    </row>
    <row r="34" spans="1:9" ht="12.75" customHeight="1" x14ac:dyDescent="0.2">
      <c r="A34" s="196" t="s">
        <v>301</v>
      </c>
      <c r="B34" s="196"/>
      <c r="C34" s="196"/>
      <c r="D34" s="196"/>
      <c r="E34" s="196"/>
      <c r="F34" s="196"/>
      <c r="G34" s="65">
        <v>26</v>
      </c>
      <c r="H34" s="77">
        <v>968400</v>
      </c>
      <c r="I34" s="77">
        <v>0</v>
      </c>
    </row>
    <row r="35" spans="1:9" ht="27.6" customHeight="1" x14ac:dyDescent="0.2">
      <c r="A35" s="211" t="s">
        <v>302</v>
      </c>
      <c r="B35" s="211"/>
      <c r="C35" s="211"/>
      <c r="D35" s="211"/>
      <c r="E35" s="211"/>
      <c r="F35" s="211"/>
      <c r="G35" s="61">
        <v>27</v>
      </c>
      <c r="H35" s="76">
        <f>H29+H30+H31+H32+H33+H34</f>
        <v>8149557.6799999997</v>
      </c>
      <c r="I35" s="76">
        <f>I29+I30+I31+I32+I33+I34</f>
        <v>6163721.1799999997</v>
      </c>
    </row>
    <row r="36" spans="1:9" ht="26.45" customHeight="1" x14ac:dyDescent="0.2">
      <c r="A36" s="196" t="s">
        <v>303</v>
      </c>
      <c r="B36" s="196"/>
      <c r="C36" s="196"/>
      <c r="D36" s="196"/>
      <c r="E36" s="196"/>
      <c r="F36" s="196"/>
      <c r="G36" s="65">
        <v>28</v>
      </c>
      <c r="H36" s="77">
        <v>-74276960.159999996</v>
      </c>
      <c r="I36" s="77">
        <v>-110779683.92</v>
      </c>
    </row>
    <row r="37" spans="1:9" ht="12.75" customHeight="1" x14ac:dyDescent="0.2">
      <c r="A37" s="196" t="s">
        <v>304</v>
      </c>
      <c r="B37" s="196"/>
      <c r="C37" s="196"/>
      <c r="D37" s="196"/>
      <c r="E37" s="196"/>
      <c r="F37" s="196"/>
      <c r="G37" s="65">
        <v>29</v>
      </c>
      <c r="H37" s="77">
        <v>0</v>
      </c>
      <c r="I37" s="77">
        <v>0</v>
      </c>
    </row>
    <row r="38" spans="1:9" ht="12.75" customHeight="1" x14ac:dyDescent="0.2">
      <c r="A38" s="196" t="s">
        <v>305</v>
      </c>
      <c r="B38" s="196"/>
      <c r="C38" s="196"/>
      <c r="D38" s="196"/>
      <c r="E38" s="196"/>
      <c r="F38" s="196"/>
      <c r="G38" s="65">
        <v>30</v>
      </c>
      <c r="H38" s="77">
        <v>-4028012.24</v>
      </c>
      <c r="I38" s="77">
        <v>0</v>
      </c>
    </row>
    <row r="39" spans="1:9" ht="12.75" customHeight="1" x14ac:dyDescent="0.2">
      <c r="A39" s="196" t="s">
        <v>306</v>
      </c>
      <c r="B39" s="196"/>
      <c r="C39" s="196"/>
      <c r="D39" s="196"/>
      <c r="E39" s="196"/>
      <c r="F39" s="196"/>
      <c r="G39" s="65">
        <v>31</v>
      </c>
      <c r="H39" s="77">
        <v>0</v>
      </c>
      <c r="I39" s="77">
        <v>0</v>
      </c>
    </row>
    <row r="40" spans="1:9" ht="12.75" customHeight="1" x14ac:dyDescent="0.2">
      <c r="A40" s="196" t="s">
        <v>307</v>
      </c>
      <c r="B40" s="196"/>
      <c r="C40" s="196"/>
      <c r="D40" s="196"/>
      <c r="E40" s="196"/>
      <c r="F40" s="196"/>
      <c r="G40" s="65">
        <v>32</v>
      </c>
      <c r="H40" s="77">
        <v>-687120</v>
      </c>
      <c r="I40" s="77">
        <v>0</v>
      </c>
    </row>
    <row r="41" spans="1:9" ht="22.9" customHeight="1" x14ac:dyDescent="0.2">
      <c r="A41" s="211" t="s">
        <v>308</v>
      </c>
      <c r="B41" s="211"/>
      <c r="C41" s="211"/>
      <c r="D41" s="211"/>
      <c r="E41" s="211"/>
      <c r="F41" s="211"/>
      <c r="G41" s="61">
        <v>33</v>
      </c>
      <c r="H41" s="76">
        <f>H36+H37+H38+H39+H40</f>
        <v>-78992092.399999991</v>
      </c>
      <c r="I41" s="76">
        <f>I36+I37+I38+I39+I40</f>
        <v>-110779683.92</v>
      </c>
    </row>
    <row r="42" spans="1:9" ht="30.6" customHeight="1" x14ac:dyDescent="0.2">
      <c r="A42" s="205" t="s">
        <v>309</v>
      </c>
      <c r="B42" s="205"/>
      <c r="C42" s="205"/>
      <c r="D42" s="205"/>
      <c r="E42" s="205"/>
      <c r="F42" s="205"/>
      <c r="G42" s="61">
        <v>34</v>
      </c>
      <c r="H42" s="76">
        <f>H35+H41</f>
        <v>-70842534.719999999</v>
      </c>
      <c r="I42" s="76">
        <f>I35+I41</f>
        <v>-104615962.74000001</v>
      </c>
    </row>
    <row r="43" spans="1:9" x14ac:dyDescent="0.2">
      <c r="A43" s="221" t="s">
        <v>310</v>
      </c>
      <c r="B43" s="221"/>
      <c r="C43" s="221"/>
      <c r="D43" s="221"/>
      <c r="E43" s="221"/>
      <c r="F43" s="221"/>
      <c r="G43" s="221"/>
      <c r="H43" s="221"/>
      <c r="I43" s="221"/>
    </row>
    <row r="44" spans="1:9" ht="12.75" customHeight="1" x14ac:dyDescent="0.2">
      <c r="A44" s="196" t="s">
        <v>311</v>
      </c>
      <c r="B44" s="196"/>
      <c r="C44" s="196"/>
      <c r="D44" s="196"/>
      <c r="E44" s="196"/>
      <c r="F44" s="196"/>
      <c r="G44" s="65">
        <v>35</v>
      </c>
      <c r="H44" s="77">
        <v>0</v>
      </c>
      <c r="I44" s="77">
        <v>0</v>
      </c>
    </row>
    <row r="45" spans="1:9" ht="27.6" customHeight="1" x14ac:dyDescent="0.2">
      <c r="A45" s="196" t="s">
        <v>312</v>
      </c>
      <c r="B45" s="196"/>
      <c r="C45" s="196"/>
      <c r="D45" s="196"/>
      <c r="E45" s="196"/>
      <c r="F45" s="196"/>
      <c r="G45" s="65">
        <v>36</v>
      </c>
      <c r="H45" s="77">
        <v>0</v>
      </c>
      <c r="I45" s="77">
        <v>0</v>
      </c>
    </row>
    <row r="46" spans="1:9" ht="12.75" customHeight="1" x14ac:dyDescent="0.2">
      <c r="A46" s="196" t="s">
        <v>313</v>
      </c>
      <c r="B46" s="196"/>
      <c r="C46" s="196"/>
      <c r="D46" s="196"/>
      <c r="E46" s="196"/>
      <c r="F46" s="196"/>
      <c r="G46" s="65">
        <v>37</v>
      </c>
      <c r="H46" s="77">
        <v>73207883.730000004</v>
      </c>
      <c r="I46" s="77">
        <v>83919030.409999996</v>
      </c>
    </row>
    <row r="47" spans="1:9" ht="12.75" customHeight="1" x14ac:dyDescent="0.2">
      <c r="A47" s="196" t="s">
        <v>314</v>
      </c>
      <c r="B47" s="196"/>
      <c r="C47" s="196"/>
      <c r="D47" s="196"/>
      <c r="E47" s="196"/>
      <c r="F47" s="196"/>
      <c r="G47" s="65">
        <v>38</v>
      </c>
      <c r="H47" s="77">
        <v>370285.62</v>
      </c>
      <c r="I47" s="77">
        <v>0</v>
      </c>
    </row>
    <row r="48" spans="1:9" ht="25.9" customHeight="1" x14ac:dyDescent="0.2">
      <c r="A48" s="211" t="s">
        <v>315</v>
      </c>
      <c r="B48" s="211"/>
      <c r="C48" s="211"/>
      <c r="D48" s="211"/>
      <c r="E48" s="211"/>
      <c r="F48" s="211"/>
      <c r="G48" s="61">
        <v>39</v>
      </c>
      <c r="H48" s="76">
        <f>H44+H45+H46+H47</f>
        <v>73578169.350000009</v>
      </c>
      <c r="I48" s="76">
        <f>I44+I45+I46+I47</f>
        <v>83919030.409999996</v>
      </c>
    </row>
    <row r="49" spans="1:9" ht="24.6" customHeight="1" x14ac:dyDescent="0.2">
      <c r="A49" s="196" t="s">
        <v>316</v>
      </c>
      <c r="B49" s="196"/>
      <c r="C49" s="196"/>
      <c r="D49" s="196"/>
      <c r="E49" s="196"/>
      <c r="F49" s="196"/>
      <c r="G49" s="65">
        <v>40</v>
      </c>
      <c r="H49" s="77">
        <v>-33429145.920000002</v>
      </c>
      <c r="I49" s="77">
        <v>-84322371.989999995</v>
      </c>
    </row>
    <row r="50" spans="1:9" ht="12.75" customHeight="1" x14ac:dyDescent="0.2">
      <c r="A50" s="196" t="s">
        <v>317</v>
      </c>
      <c r="B50" s="196"/>
      <c r="C50" s="196"/>
      <c r="D50" s="196"/>
      <c r="E50" s="196"/>
      <c r="F50" s="196"/>
      <c r="G50" s="65">
        <v>41</v>
      </c>
      <c r="H50" s="77">
        <v>-27069072.940000001</v>
      </c>
      <c r="I50" s="77">
        <v>-29527460.859999999</v>
      </c>
    </row>
    <row r="51" spans="1:9" ht="12.75" customHeight="1" x14ac:dyDescent="0.2">
      <c r="A51" s="196" t="s">
        <v>318</v>
      </c>
      <c r="B51" s="196"/>
      <c r="C51" s="196"/>
      <c r="D51" s="196"/>
      <c r="E51" s="196"/>
      <c r="F51" s="196"/>
      <c r="G51" s="65">
        <v>42</v>
      </c>
      <c r="H51" s="77">
        <v>0</v>
      </c>
      <c r="I51" s="77">
        <v>0</v>
      </c>
    </row>
    <row r="52" spans="1:9" ht="26.45" customHeight="1" x14ac:dyDescent="0.2">
      <c r="A52" s="196" t="s">
        <v>319</v>
      </c>
      <c r="B52" s="196"/>
      <c r="C52" s="196"/>
      <c r="D52" s="196"/>
      <c r="E52" s="196"/>
      <c r="F52" s="196"/>
      <c r="G52" s="65">
        <v>43</v>
      </c>
      <c r="H52" s="77">
        <v>-598729.89</v>
      </c>
      <c r="I52" s="77">
        <v>-4953588.88</v>
      </c>
    </row>
    <row r="53" spans="1:9" ht="12.75" customHeight="1" x14ac:dyDescent="0.2">
      <c r="A53" s="196" t="s">
        <v>320</v>
      </c>
      <c r="B53" s="196"/>
      <c r="C53" s="196"/>
      <c r="D53" s="196"/>
      <c r="E53" s="196"/>
      <c r="F53" s="196"/>
      <c r="G53" s="65">
        <v>44</v>
      </c>
      <c r="H53" s="77">
        <v>-1940308.71</v>
      </c>
      <c r="I53" s="77">
        <v>-5148877.96</v>
      </c>
    </row>
    <row r="54" spans="1:9" ht="27.6" customHeight="1" x14ac:dyDescent="0.2">
      <c r="A54" s="211" t="s">
        <v>321</v>
      </c>
      <c r="B54" s="211"/>
      <c r="C54" s="211"/>
      <c r="D54" s="211"/>
      <c r="E54" s="211"/>
      <c r="F54" s="211"/>
      <c r="G54" s="61">
        <v>45</v>
      </c>
      <c r="H54" s="76">
        <f>H49+H50+H51+H52+H53</f>
        <v>-63037257.460000001</v>
      </c>
      <c r="I54" s="76">
        <f>I49+I50+I51+I52+I53</f>
        <v>-123952299.68999998</v>
      </c>
    </row>
    <row r="55" spans="1:9" ht="27.6" customHeight="1" x14ac:dyDescent="0.2">
      <c r="A55" s="205" t="s">
        <v>322</v>
      </c>
      <c r="B55" s="205"/>
      <c r="C55" s="205"/>
      <c r="D55" s="205"/>
      <c r="E55" s="205"/>
      <c r="F55" s="205"/>
      <c r="G55" s="61">
        <v>46</v>
      </c>
      <c r="H55" s="76">
        <f>H48+H54</f>
        <v>10540911.890000008</v>
      </c>
      <c r="I55" s="76">
        <f>I48+I54</f>
        <v>-40033269.279999986</v>
      </c>
    </row>
    <row r="56" spans="1:9" x14ac:dyDescent="0.2">
      <c r="A56" s="174" t="s">
        <v>323</v>
      </c>
      <c r="B56" s="174"/>
      <c r="C56" s="174"/>
      <c r="D56" s="174"/>
      <c r="E56" s="174"/>
      <c r="F56" s="174"/>
      <c r="G56" s="65">
        <v>47</v>
      </c>
      <c r="H56" s="77">
        <v>0</v>
      </c>
      <c r="I56" s="77">
        <v>0</v>
      </c>
    </row>
    <row r="57" spans="1:9" ht="27" customHeight="1" x14ac:dyDescent="0.2">
      <c r="A57" s="205" t="s">
        <v>324</v>
      </c>
      <c r="B57" s="205"/>
      <c r="C57" s="205"/>
      <c r="D57" s="205"/>
      <c r="E57" s="205"/>
      <c r="F57" s="205"/>
      <c r="G57" s="61">
        <v>48</v>
      </c>
      <c r="H57" s="76">
        <f>H27+H42+H55+H56</f>
        <v>6942839.9300000146</v>
      </c>
      <c r="I57" s="76">
        <f>I27+I42+I55+I56</f>
        <v>-51387118.680000007</v>
      </c>
    </row>
    <row r="58" spans="1:9" ht="15.6" customHeight="1" x14ac:dyDescent="0.2">
      <c r="A58" s="222" t="s">
        <v>325</v>
      </c>
      <c r="B58" s="222"/>
      <c r="C58" s="222"/>
      <c r="D58" s="222"/>
      <c r="E58" s="222"/>
      <c r="F58" s="222"/>
      <c r="G58" s="65">
        <v>49</v>
      </c>
      <c r="H58" s="77">
        <v>46287538.619999997</v>
      </c>
      <c r="I58" s="77">
        <v>53230378.549999997</v>
      </c>
    </row>
    <row r="59" spans="1:9" ht="28.9" customHeight="1" x14ac:dyDescent="0.2">
      <c r="A59" s="205" t="s">
        <v>326</v>
      </c>
      <c r="B59" s="205"/>
      <c r="C59" s="205"/>
      <c r="D59" s="205"/>
      <c r="E59" s="205"/>
      <c r="F59" s="205"/>
      <c r="G59" s="61">
        <v>50</v>
      </c>
      <c r="H59" s="76">
        <f>H57+H58</f>
        <v>53230378.550000012</v>
      </c>
      <c r="I59" s="76">
        <f>I57+I58</f>
        <v>1843259.8699999899</v>
      </c>
    </row>
  </sheetData>
  <sheetProtection algorithmName="SHA-512" hashValue="reIU73A9daDEleP8lzcc/NCdTpdDjp993DxVhTeSL/cGsjjmw/PHQxZvOER9JD95LqM3mmRIGlAgKrwYb0zckQ==" saltValue="R4WROawYYuJENt7G9tH7o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sqref="A1:I1"/>
    </sheetView>
  </sheetViews>
  <sheetFormatPr defaultRowHeight="12.75" x14ac:dyDescent="0.2"/>
  <cols>
    <col min="1" max="7" width="9.140625" style="2"/>
    <col min="8" max="9" width="14.85546875" style="23" customWidth="1"/>
    <col min="10" max="10" width="12" style="2" bestFit="1" customWidth="1"/>
    <col min="11" max="11" width="10.28515625" style="2" bestFit="1" customWidth="1"/>
    <col min="12" max="12" width="12.28515625" style="2" bestFit="1" customWidth="1"/>
    <col min="13" max="263" width="9.140625" style="2"/>
    <col min="264" max="265" width="9.85546875" style="2" bestFit="1" customWidth="1"/>
    <col min="266" max="266" width="12" style="2" bestFit="1" customWidth="1"/>
    <col min="267" max="267" width="10.28515625" style="2" bestFit="1" customWidth="1"/>
    <col min="268" max="268" width="12.28515625" style="2" bestFit="1" customWidth="1"/>
    <col min="269" max="519" width="9.140625" style="2"/>
    <col min="520" max="521" width="9.85546875" style="2" bestFit="1" customWidth="1"/>
    <col min="522" max="522" width="12" style="2" bestFit="1" customWidth="1"/>
    <col min="523" max="523" width="10.28515625" style="2" bestFit="1" customWidth="1"/>
    <col min="524" max="524" width="12.28515625" style="2" bestFit="1" customWidth="1"/>
    <col min="525" max="775" width="9.140625" style="2"/>
    <col min="776" max="777" width="9.85546875" style="2" bestFit="1" customWidth="1"/>
    <col min="778" max="778" width="12" style="2" bestFit="1" customWidth="1"/>
    <col min="779" max="779" width="10.28515625" style="2" bestFit="1" customWidth="1"/>
    <col min="780" max="780" width="12.28515625" style="2" bestFit="1" customWidth="1"/>
    <col min="781" max="1031" width="9.140625" style="2"/>
    <col min="1032" max="1033" width="9.85546875" style="2" bestFit="1" customWidth="1"/>
    <col min="1034" max="1034" width="12" style="2" bestFit="1" customWidth="1"/>
    <col min="1035" max="1035" width="10.28515625" style="2" bestFit="1" customWidth="1"/>
    <col min="1036" max="1036" width="12.28515625" style="2" bestFit="1" customWidth="1"/>
    <col min="1037" max="1287" width="9.140625" style="2"/>
    <col min="1288" max="1289" width="9.85546875" style="2" bestFit="1" customWidth="1"/>
    <col min="1290" max="1290" width="12" style="2" bestFit="1" customWidth="1"/>
    <col min="1291" max="1291" width="10.28515625" style="2" bestFit="1" customWidth="1"/>
    <col min="1292" max="1292" width="12.28515625" style="2" bestFit="1" customWidth="1"/>
    <col min="1293" max="1543" width="9.140625" style="2"/>
    <col min="1544" max="1545" width="9.85546875" style="2" bestFit="1" customWidth="1"/>
    <col min="1546" max="1546" width="12" style="2" bestFit="1" customWidth="1"/>
    <col min="1547" max="1547" width="10.28515625" style="2" bestFit="1" customWidth="1"/>
    <col min="1548" max="1548" width="12.28515625" style="2" bestFit="1" customWidth="1"/>
    <col min="1549" max="1799" width="9.140625" style="2"/>
    <col min="1800" max="1801" width="9.85546875" style="2" bestFit="1" customWidth="1"/>
    <col min="1802" max="1802" width="12" style="2" bestFit="1" customWidth="1"/>
    <col min="1803" max="1803" width="10.28515625" style="2" bestFit="1" customWidth="1"/>
    <col min="1804" max="1804" width="12.28515625" style="2" bestFit="1" customWidth="1"/>
    <col min="1805" max="2055" width="9.140625" style="2"/>
    <col min="2056" max="2057" width="9.85546875" style="2" bestFit="1" customWidth="1"/>
    <col min="2058" max="2058" width="12" style="2" bestFit="1" customWidth="1"/>
    <col min="2059" max="2059" width="10.28515625" style="2" bestFit="1" customWidth="1"/>
    <col min="2060" max="2060" width="12.28515625" style="2" bestFit="1" customWidth="1"/>
    <col min="2061" max="2311" width="9.140625" style="2"/>
    <col min="2312" max="2313" width="9.85546875" style="2" bestFit="1" customWidth="1"/>
    <col min="2314" max="2314" width="12" style="2" bestFit="1" customWidth="1"/>
    <col min="2315" max="2315" width="10.28515625" style="2" bestFit="1" customWidth="1"/>
    <col min="2316" max="2316" width="12.28515625" style="2" bestFit="1" customWidth="1"/>
    <col min="2317" max="2567" width="9.140625" style="2"/>
    <col min="2568" max="2569" width="9.85546875" style="2" bestFit="1" customWidth="1"/>
    <col min="2570" max="2570" width="12" style="2" bestFit="1" customWidth="1"/>
    <col min="2571" max="2571" width="10.28515625" style="2" bestFit="1" customWidth="1"/>
    <col min="2572" max="2572" width="12.28515625" style="2" bestFit="1" customWidth="1"/>
    <col min="2573" max="2823" width="9.140625" style="2"/>
    <col min="2824" max="2825" width="9.85546875" style="2" bestFit="1" customWidth="1"/>
    <col min="2826" max="2826" width="12" style="2" bestFit="1" customWidth="1"/>
    <col min="2827" max="2827" width="10.28515625" style="2" bestFit="1" customWidth="1"/>
    <col min="2828" max="2828" width="12.28515625" style="2" bestFit="1" customWidth="1"/>
    <col min="2829" max="3079" width="9.140625" style="2"/>
    <col min="3080" max="3081" width="9.85546875" style="2" bestFit="1" customWidth="1"/>
    <col min="3082" max="3082" width="12" style="2" bestFit="1" customWidth="1"/>
    <col min="3083" max="3083" width="10.28515625" style="2" bestFit="1" customWidth="1"/>
    <col min="3084" max="3084" width="12.28515625" style="2" bestFit="1" customWidth="1"/>
    <col min="3085" max="3335" width="9.140625" style="2"/>
    <col min="3336" max="3337" width="9.85546875" style="2" bestFit="1" customWidth="1"/>
    <col min="3338" max="3338" width="12" style="2" bestFit="1" customWidth="1"/>
    <col min="3339" max="3339" width="10.28515625" style="2" bestFit="1" customWidth="1"/>
    <col min="3340" max="3340" width="12.28515625" style="2" bestFit="1" customWidth="1"/>
    <col min="3341" max="3591" width="9.140625" style="2"/>
    <col min="3592" max="3593" width="9.85546875" style="2" bestFit="1" customWidth="1"/>
    <col min="3594" max="3594" width="12" style="2" bestFit="1" customWidth="1"/>
    <col min="3595" max="3595" width="10.28515625" style="2" bestFit="1" customWidth="1"/>
    <col min="3596" max="3596" width="12.28515625" style="2" bestFit="1" customWidth="1"/>
    <col min="3597" max="3847" width="9.140625" style="2"/>
    <col min="3848" max="3849" width="9.85546875" style="2" bestFit="1" customWidth="1"/>
    <col min="3850" max="3850" width="12" style="2" bestFit="1" customWidth="1"/>
    <col min="3851" max="3851" width="10.28515625" style="2" bestFit="1" customWidth="1"/>
    <col min="3852" max="3852" width="12.28515625" style="2" bestFit="1" customWidth="1"/>
    <col min="3853" max="4103" width="9.140625" style="2"/>
    <col min="4104" max="4105" width="9.85546875" style="2" bestFit="1" customWidth="1"/>
    <col min="4106" max="4106" width="12" style="2" bestFit="1" customWidth="1"/>
    <col min="4107" max="4107" width="10.28515625" style="2" bestFit="1" customWidth="1"/>
    <col min="4108" max="4108" width="12.28515625" style="2" bestFit="1" customWidth="1"/>
    <col min="4109" max="4359" width="9.140625" style="2"/>
    <col min="4360" max="4361" width="9.85546875" style="2" bestFit="1" customWidth="1"/>
    <col min="4362" max="4362" width="12" style="2" bestFit="1" customWidth="1"/>
    <col min="4363" max="4363" width="10.28515625" style="2" bestFit="1" customWidth="1"/>
    <col min="4364" max="4364" width="12.28515625" style="2" bestFit="1" customWidth="1"/>
    <col min="4365" max="4615" width="9.140625" style="2"/>
    <col min="4616" max="4617" width="9.85546875" style="2" bestFit="1" customWidth="1"/>
    <col min="4618" max="4618" width="12" style="2" bestFit="1" customWidth="1"/>
    <col min="4619" max="4619" width="10.28515625" style="2" bestFit="1" customWidth="1"/>
    <col min="4620" max="4620" width="12.28515625" style="2" bestFit="1" customWidth="1"/>
    <col min="4621" max="4871" width="9.140625" style="2"/>
    <col min="4872" max="4873" width="9.85546875" style="2" bestFit="1" customWidth="1"/>
    <col min="4874" max="4874" width="12" style="2" bestFit="1" customWidth="1"/>
    <col min="4875" max="4875" width="10.28515625" style="2" bestFit="1" customWidth="1"/>
    <col min="4876" max="4876" width="12.28515625" style="2" bestFit="1" customWidth="1"/>
    <col min="4877" max="5127" width="9.140625" style="2"/>
    <col min="5128" max="5129" width="9.85546875" style="2" bestFit="1" customWidth="1"/>
    <col min="5130" max="5130" width="12" style="2" bestFit="1" customWidth="1"/>
    <col min="5131" max="5131" width="10.28515625" style="2" bestFit="1" customWidth="1"/>
    <col min="5132" max="5132" width="12.28515625" style="2" bestFit="1" customWidth="1"/>
    <col min="5133" max="5383" width="9.140625" style="2"/>
    <col min="5384" max="5385" width="9.85546875" style="2" bestFit="1" customWidth="1"/>
    <col min="5386" max="5386" width="12" style="2" bestFit="1" customWidth="1"/>
    <col min="5387" max="5387" width="10.28515625" style="2" bestFit="1" customWidth="1"/>
    <col min="5388" max="5388" width="12.28515625" style="2" bestFit="1" customWidth="1"/>
    <col min="5389" max="5639" width="9.140625" style="2"/>
    <col min="5640" max="5641" width="9.85546875" style="2" bestFit="1" customWidth="1"/>
    <col min="5642" max="5642" width="12" style="2" bestFit="1" customWidth="1"/>
    <col min="5643" max="5643" width="10.28515625" style="2" bestFit="1" customWidth="1"/>
    <col min="5644" max="5644" width="12.28515625" style="2" bestFit="1" customWidth="1"/>
    <col min="5645" max="5895" width="9.140625" style="2"/>
    <col min="5896" max="5897" width="9.85546875" style="2" bestFit="1" customWidth="1"/>
    <col min="5898" max="5898" width="12" style="2" bestFit="1" customWidth="1"/>
    <col min="5899" max="5899" width="10.28515625" style="2" bestFit="1" customWidth="1"/>
    <col min="5900" max="5900" width="12.28515625" style="2" bestFit="1" customWidth="1"/>
    <col min="5901" max="6151" width="9.140625" style="2"/>
    <col min="6152" max="6153" width="9.85546875" style="2" bestFit="1" customWidth="1"/>
    <col min="6154" max="6154" width="12" style="2" bestFit="1" customWidth="1"/>
    <col min="6155" max="6155" width="10.28515625" style="2" bestFit="1" customWidth="1"/>
    <col min="6156" max="6156" width="12.28515625" style="2" bestFit="1" customWidth="1"/>
    <col min="6157" max="6407" width="9.140625" style="2"/>
    <col min="6408" max="6409" width="9.85546875" style="2" bestFit="1" customWidth="1"/>
    <col min="6410" max="6410" width="12" style="2" bestFit="1" customWidth="1"/>
    <col min="6411" max="6411" width="10.28515625" style="2" bestFit="1" customWidth="1"/>
    <col min="6412" max="6412" width="12.28515625" style="2" bestFit="1" customWidth="1"/>
    <col min="6413" max="6663" width="9.140625" style="2"/>
    <col min="6664" max="6665" width="9.85546875" style="2" bestFit="1" customWidth="1"/>
    <col min="6666" max="6666" width="12" style="2" bestFit="1" customWidth="1"/>
    <col min="6667" max="6667" width="10.28515625" style="2" bestFit="1" customWidth="1"/>
    <col min="6668" max="6668" width="12.28515625" style="2" bestFit="1" customWidth="1"/>
    <col min="6669" max="6919" width="9.140625" style="2"/>
    <col min="6920" max="6921" width="9.85546875" style="2" bestFit="1" customWidth="1"/>
    <col min="6922" max="6922" width="12" style="2" bestFit="1" customWidth="1"/>
    <col min="6923" max="6923" width="10.28515625" style="2" bestFit="1" customWidth="1"/>
    <col min="6924" max="6924" width="12.28515625" style="2" bestFit="1" customWidth="1"/>
    <col min="6925" max="7175" width="9.140625" style="2"/>
    <col min="7176" max="7177" width="9.85546875" style="2" bestFit="1" customWidth="1"/>
    <col min="7178" max="7178" width="12" style="2" bestFit="1" customWidth="1"/>
    <col min="7179" max="7179" width="10.28515625" style="2" bestFit="1" customWidth="1"/>
    <col min="7180" max="7180" width="12.28515625" style="2" bestFit="1" customWidth="1"/>
    <col min="7181" max="7431" width="9.140625" style="2"/>
    <col min="7432" max="7433" width="9.85546875" style="2" bestFit="1" customWidth="1"/>
    <col min="7434" max="7434" width="12" style="2" bestFit="1" customWidth="1"/>
    <col min="7435" max="7435" width="10.28515625" style="2" bestFit="1" customWidth="1"/>
    <col min="7436" max="7436" width="12.28515625" style="2" bestFit="1" customWidth="1"/>
    <col min="7437" max="7687" width="9.140625" style="2"/>
    <col min="7688" max="7689" width="9.85546875" style="2" bestFit="1" customWidth="1"/>
    <col min="7690" max="7690" width="12" style="2" bestFit="1" customWidth="1"/>
    <col min="7691" max="7691" width="10.28515625" style="2" bestFit="1" customWidth="1"/>
    <col min="7692" max="7692" width="12.28515625" style="2" bestFit="1" customWidth="1"/>
    <col min="7693" max="7943" width="9.140625" style="2"/>
    <col min="7944" max="7945" width="9.85546875" style="2" bestFit="1" customWidth="1"/>
    <col min="7946" max="7946" width="12" style="2" bestFit="1" customWidth="1"/>
    <col min="7947" max="7947" width="10.28515625" style="2" bestFit="1" customWidth="1"/>
    <col min="7948" max="7948" width="12.28515625" style="2" bestFit="1" customWidth="1"/>
    <col min="7949" max="8199" width="9.140625" style="2"/>
    <col min="8200" max="8201" width="9.85546875" style="2" bestFit="1" customWidth="1"/>
    <col min="8202" max="8202" width="12" style="2" bestFit="1" customWidth="1"/>
    <col min="8203" max="8203" width="10.28515625" style="2" bestFit="1" customWidth="1"/>
    <col min="8204" max="8204" width="12.28515625" style="2" bestFit="1" customWidth="1"/>
    <col min="8205" max="8455" width="9.140625" style="2"/>
    <col min="8456" max="8457" width="9.85546875" style="2" bestFit="1" customWidth="1"/>
    <col min="8458" max="8458" width="12" style="2" bestFit="1" customWidth="1"/>
    <col min="8459" max="8459" width="10.28515625" style="2" bestFit="1" customWidth="1"/>
    <col min="8460" max="8460" width="12.28515625" style="2" bestFit="1" customWidth="1"/>
    <col min="8461" max="8711" width="9.140625" style="2"/>
    <col min="8712" max="8713" width="9.85546875" style="2" bestFit="1" customWidth="1"/>
    <col min="8714" max="8714" width="12" style="2" bestFit="1" customWidth="1"/>
    <col min="8715" max="8715" width="10.28515625" style="2" bestFit="1" customWidth="1"/>
    <col min="8716" max="8716" width="12.28515625" style="2" bestFit="1" customWidth="1"/>
    <col min="8717" max="8967" width="9.140625" style="2"/>
    <col min="8968" max="8969" width="9.85546875" style="2" bestFit="1" customWidth="1"/>
    <col min="8970" max="8970" width="12" style="2" bestFit="1" customWidth="1"/>
    <col min="8971" max="8971" width="10.28515625" style="2" bestFit="1" customWidth="1"/>
    <col min="8972" max="8972" width="12.28515625" style="2" bestFit="1" customWidth="1"/>
    <col min="8973" max="9223" width="9.140625" style="2"/>
    <col min="9224" max="9225" width="9.85546875" style="2" bestFit="1" customWidth="1"/>
    <col min="9226" max="9226" width="12" style="2" bestFit="1" customWidth="1"/>
    <col min="9227" max="9227" width="10.28515625" style="2" bestFit="1" customWidth="1"/>
    <col min="9228" max="9228" width="12.28515625" style="2" bestFit="1" customWidth="1"/>
    <col min="9229" max="9479" width="9.140625" style="2"/>
    <col min="9480" max="9481" width="9.85546875" style="2" bestFit="1" customWidth="1"/>
    <col min="9482" max="9482" width="12" style="2" bestFit="1" customWidth="1"/>
    <col min="9483" max="9483" width="10.28515625" style="2" bestFit="1" customWidth="1"/>
    <col min="9484" max="9484" width="12.28515625" style="2" bestFit="1" customWidth="1"/>
    <col min="9485" max="9735" width="9.140625" style="2"/>
    <col min="9736" max="9737" width="9.85546875" style="2" bestFit="1" customWidth="1"/>
    <col min="9738" max="9738" width="12" style="2" bestFit="1" customWidth="1"/>
    <col min="9739" max="9739" width="10.28515625" style="2" bestFit="1" customWidth="1"/>
    <col min="9740" max="9740" width="12.28515625" style="2" bestFit="1" customWidth="1"/>
    <col min="9741" max="9991" width="9.140625" style="2"/>
    <col min="9992" max="9993" width="9.85546875" style="2" bestFit="1" customWidth="1"/>
    <col min="9994" max="9994" width="12" style="2" bestFit="1" customWidth="1"/>
    <col min="9995" max="9995" width="10.28515625" style="2" bestFit="1" customWidth="1"/>
    <col min="9996" max="9996" width="12.28515625" style="2" bestFit="1" customWidth="1"/>
    <col min="9997" max="10247" width="9.140625" style="2"/>
    <col min="10248" max="10249" width="9.85546875" style="2" bestFit="1" customWidth="1"/>
    <col min="10250" max="10250" width="12" style="2" bestFit="1" customWidth="1"/>
    <col min="10251" max="10251" width="10.28515625" style="2" bestFit="1" customWidth="1"/>
    <col min="10252" max="10252" width="12.28515625" style="2" bestFit="1" customWidth="1"/>
    <col min="10253" max="10503" width="9.140625" style="2"/>
    <col min="10504" max="10505" width="9.85546875" style="2" bestFit="1" customWidth="1"/>
    <col min="10506" max="10506" width="12" style="2" bestFit="1" customWidth="1"/>
    <col min="10507" max="10507" width="10.28515625" style="2" bestFit="1" customWidth="1"/>
    <col min="10508" max="10508" width="12.28515625" style="2" bestFit="1" customWidth="1"/>
    <col min="10509" max="10759" width="9.140625" style="2"/>
    <col min="10760" max="10761" width="9.85546875" style="2" bestFit="1" customWidth="1"/>
    <col min="10762" max="10762" width="12" style="2" bestFit="1" customWidth="1"/>
    <col min="10763" max="10763" width="10.28515625" style="2" bestFit="1" customWidth="1"/>
    <col min="10764" max="10764" width="12.28515625" style="2" bestFit="1" customWidth="1"/>
    <col min="10765" max="11015" width="9.140625" style="2"/>
    <col min="11016" max="11017" width="9.85546875" style="2" bestFit="1" customWidth="1"/>
    <col min="11018" max="11018" width="12" style="2" bestFit="1" customWidth="1"/>
    <col min="11019" max="11019" width="10.28515625" style="2" bestFit="1" customWidth="1"/>
    <col min="11020" max="11020" width="12.28515625" style="2" bestFit="1" customWidth="1"/>
    <col min="11021" max="11271" width="9.140625" style="2"/>
    <col min="11272" max="11273" width="9.85546875" style="2" bestFit="1" customWidth="1"/>
    <col min="11274" max="11274" width="12" style="2" bestFit="1" customWidth="1"/>
    <col min="11275" max="11275" width="10.28515625" style="2" bestFit="1" customWidth="1"/>
    <col min="11276" max="11276" width="12.28515625" style="2" bestFit="1" customWidth="1"/>
    <col min="11277" max="11527" width="9.140625" style="2"/>
    <col min="11528" max="11529" width="9.85546875" style="2" bestFit="1" customWidth="1"/>
    <col min="11530" max="11530" width="12" style="2" bestFit="1" customWidth="1"/>
    <col min="11531" max="11531" width="10.28515625" style="2" bestFit="1" customWidth="1"/>
    <col min="11532" max="11532" width="12.28515625" style="2" bestFit="1" customWidth="1"/>
    <col min="11533" max="11783" width="9.140625" style="2"/>
    <col min="11784" max="11785" width="9.85546875" style="2" bestFit="1" customWidth="1"/>
    <col min="11786" max="11786" width="12" style="2" bestFit="1" customWidth="1"/>
    <col min="11787" max="11787" width="10.28515625" style="2" bestFit="1" customWidth="1"/>
    <col min="11788" max="11788" width="12.28515625" style="2" bestFit="1" customWidth="1"/>
    <col min="11789" max="12039" width="9.140625" style="2"/>
    <col min="12040" max="12041" width="9.85546875" style="2" bestFit="1" customWidth="1"/>
    <col min="12042" max="12042" width="12" style="2" bestFit="1" customWidth="1"/>
    <col min="12043" max="12043" width="10.28515625" style="2" bestFit="1" customWidth="1"/>
    <col min="12044" max="12044" width="12.28515625" style="2" bestFit="1" customWidth="1"/>
    <col min="12045" max="12295" width="9.140625" style="2"/>
    <col min="12296" max="12297" width="9.85546875" style="2" bestFit="1" customWidth="1"/>
    <col min="12298" max="12298" width="12" style="2" bestFit="1" customWidth="1"/>
    <col min="12299" max="12299" width="10.28515625" style="2" bestFit="1" customWidth="1"/>
    <col min="12300" max="12300" width="12.28515625" style="2" bestFit="1" customWidth="1"/>
    <col min="12301" max="12551" width="9.140625" style="2"/>
    <col min="12552" max="12553" width="9.85546875" style="2" bestFit="1" customWidth="1"/>
    <col min="12554" max="12554" width="12" style="2" bestFit="1" customWidth="1"/>
    <col min="12555" max="12555" width="10.28515625" style="2" bestFit="1" customWidth="1"/>
    <col min="12556" max="12556" width="12.28515625" style="2" bestFit="1" customWidth="1"/>
    <col min="12557" max="12807" width="9.140625" style="2"/>
    <col min="12808" max="12809" width="9.85546875" style="2" bestFit="1" customWidth="1"/>
    <col min="12810" max="12810" width="12" style="2" bestFit="1" customWidth="1"/>
    <col min="12811" max="12811" width="10.28515625" style="2" bestFit="1" customWidth="1"/>
    <col min="12812" max="12812" width="12.28515625" style="2" bestFit="1" customWidth="1"/>
    <col min="12813" max="13063" width="9.140625" style="2"/>
    <col min="13064" max="13065" width="9.85546875" style="2" bestFit="1" customWidth="1"/>
    <col min="13066" max="13066" width="12" style="2" bestFit="1" customWidth="1"/>
    <col min="13067" max="13067" width="10.28515625" style="2" bestFit="1" customWidth="1"/>
    <col min="13068" max="13068" width="12.28515625" style="2" bestFit="1" customWidth="1"/>
    <col min="13069" max="13319" width="9.140625" style="2"/>
    <col min="13320" max="13321" width="9.85546875" style="2" bestFit="1" customWidth="1"/>
    <col min="13322" max="13322" width="12" style="2" bestFit="1" customWidth="1"/>
    <col min="13323" max="13323" width="10.28515625" style="2" bestFit="1" customWidth="1"/>
    <col min="13324" max="13324" width="12.28515625" style="2" bestFit="1" customWidth="1"/>
    <col min="13325" max="13575" width="9.140625" style="2"/>
    <col min="13576" max="13577" width="9.85546875" style="2" bestFit="1" customWidth="1"/>
    <col min="13578" max="13578" width="12" style="2" bestFit="1" customWidth="1"/>
    <col min="13579" max="13579" width="10.28515625" style="2" bestFit="1" customWidth="1"/>
    <col min="13580" max="13580" width="12.28515625" style="2" bestFit="1" customWidth="1"/>
    <col min="13581" max="13831" width="9.140625" style="2"/>
    <col min="13832" max="13833" width="9.85546875" style="2" bestFit="1" customWidth="1"/>
    <col min="13834" max="13834" width="12" style="2" bestFit="1" customWidth="1"/>
    <col min="13835" max="13835" width="10.28515625" style="2" bestFit="1" customWidth="1"/>
    <col min="13836" max="13836" width="12.28515625" style="2" bestFit="1" customWidth="1"/>
    <col min="13837" max="14087" width="9.140625" style="2"/>
    <col min="14088" max="14089" width="9.85546875" style="2" bestFit="1" customWidth="1"/>
    <col min="14090" max="14090" width="12" style="2" bestFit="1" customWidth="1"/>
    <col min="14091" max="14091" width="10.28515625" style="2" bestFit="1" customWidth="1"/>
    <col min="14092" max="14092" width="12.28515625" style="2" bestFit="1" customWidth="1"/>
    <col min="14093" max="14343" width="9.140625" style="2"/>
    <col min="14344" max="14345" width="9.85546875" style="2" bestFit="1" customWidth="1"/>
    <col min="14346" max="14346" width="12" style="2" bestFit="1" customWidth="1"/>
    <col min="14347" max="14347" width="10.28515625" style="2" bestFit="1" customWidth="1"/>
    <col min="14348" max="14348" width="12.28515625" style="2" bestFit="1" customWidth="1"/>
    <col min="14349" max="14599" width="9.140625" style="2"/>
    <col min="14600" max="14601" width="9.85546875" style="2" bestFit="1" customWidth="1"/>
    <col min="14602" max="14602" width="12" style="2" bestFit="1" customWidth="1"/>
    <col min="14603" max="14603" width="10.28515625" style="2" bestFit="1" customWidth="1"/>
    <col min="14604" max="14604" width="12.28515625" style="2" bestFit="1" customWidth="1"/>
    <col min="14605" max="14855" width="9.140625" style="2"/>
    <col min="14856" max="14857" width="9.85546875" style="2" bestFit="1" customWidth="1"/>
    <col min="14858" max="14858" width="12" style="2" bestFit="1" customWidth="1"/>
    <col min="14859" max="14859" width="10.28515625" style="2" bestFit="1" customWidth="1"/>
    <col min="14860" max="14860" width="12.28515625" style="2" bestFit="1" customWidth="1"/>
    <col min="14861" max="15111" width="9.140625" style="2"/>
    <col min="15112" max="15113" width="9.85546875" style="2" bestFit="1" customWidth="1"/>
    <col min="15114" max="15114" width="12" style="2" bestFit="1" customWidth="1"/>
    <col min="15115" max="15115" width="10.28515625" style="2" bestFit="1" customWidth="1"/>
    <col min="15116" max="15116" width="12.28515625" style="2" bestFit="1" customWidth="1"/>
    <col min="15117" max="15367" width="9.140625" style="2"/>
    <col min="15368" max="15369" width="9.85546875" style="2" bestFit="1" customWidth="1"/>
    <col min="15370" max="15370" width="12" style="2" bestFit="1" customWidth="1"/>
    <col min="15371" max="15371" width="10.28515625" style="2" bestFit="1" customWidth="1"/>
    <col min="15372" max="15372" width="12.28515625" style="2" bestFit="1" customWidth="1"/>
    <col min="15373" max="15623" width="9.140625" style="2"/>
    <col min="15624" max="15625" width="9.85546875" style="2" bestFit="1" customWidth="1"/>
    <col min="15626" max="15626" width="12" style="2" bestFit="1" customWidth="1"/>
    <col min="15627" max="15627" width="10.28515625" style="2" bestFit="1" customWidth="1"/>
    <col min="15628" max="15628" width="12.28515625" style="2" bestFit="1" customWidth="1"/>
    <col min="15629" max="15879" width="9.140625" style="2"/>
    <col min="15880" max="15881" width="9.85546875" style="2" bestFit="1" customWidth="1"/>
    <col min="15882" max="15882" width="12" style="2" bestFit="1" customWidth="1"/>
    <col min="15883" max="15883" width="10.28515625" style="2" bestFit="1" customWidth="1"/>
    <col min="15884" max="15884" width="12.28515625" style="2" bestFit="1" customWidth="1"/>
    <col min="15885" max="16135" width="9.140625" style="2"/>
    <col min="16136" max="16137" width="9.85546875" style="2" bestFit="1" customWidth="1"/>
    <col min="16138" max="16138" width="12" style="2" bestFit="1" customWidth="1"/>
    <col min="16139" max="16139" width="10.28515625" style="2" bestFit="1" customWidth="1"/>
    <col min="16140" max="16140" width="12.28515625" style="2" bestFit="1" customWidth="1"/>
    <col min="16141" max="16384" width="9.140625" style="2"/>
  </cols>
  <sheetData>
    <row r="1" spans="1:9" ht="12.75" customHeight="1" x14ac:dyDescent="0.2">
      <c r="A1" s="201" t="s">
        <v>327</v>
      </c>
      <c r="B1" s="216"/>
      <c r="C1" s="216"/>
      <c r="D1" s="216"/>
      <c r="E1" s="216"/>
      <c r="F1" s="216"/>
      <c r="G1" s="216"/>
      <c r="H1" s="216"/>
      <c r="I1" s="216"/>
    </row>
    <row r="2" spans="1:9" ht="12.75" customHeight="1" x14ac:dyDescent="0.2">
      <c r="A2" s="200" t="s">
        <v>160</v>
      </c>
      <c r="B2" s="181"/>
      <c r="C2" s="181"/>
      <c r="D2" s="181"/>
      <c r="E2" s="181"/>
      <c r="F2" s="181"/>
      <c r="G2" s="181"/>
      <c r="H2" s="181"/>
      <c r="I2" s="181"/>
    </row>
    <row r="3" spans="1:9" x14ac:dyDescent="0.2">
      <c r="A3" s="209" t="s">
        <v>41</v>
      </c>
      <c r="B3" s="224"/>
      <c r="C3" s="224"/>
      <c r="D3" s="224"/>
      <c r="E3" s="224"/>
      <c r="F3" s="224"/>
      <c r="G3" s="224"/>
      <c r="H3" s="224"/>
      <c r="I3" s="224"/>
    </row>
    <row r="4" spans="1:9" x14ac:dyDescent="0.2">
      <c r="A4" s="217" t="s">
        <v>328</v>
      </c>
      <c r="B4" s="184"/>
      <c r="C4" s="184"/>
      <c r="D4" s="184"/>
      <c r="E4" s="184"/>
      <c r="F4" s="184"/>
      <c r="G4" s="184"/>
      <c r="H4" s="184"/>
      <c r="I4" s="185"/>
    </row>
    <row r="5" spans="1:9" ht="33.75" x14ac:dyDescent="0.2">
      <c r="A5" s="197" t="s">
        <v>42</v>
      </c>
      <c r="B5" s="189"/>
      <c r="C5" s="189"/>
      <c r="D5" s="189"/>
      <c r="E5" s="189"/>
      <c r="F5" s="189"/>
      <c r="G5" s="62" t="s">
        <v>161</v>
      </c>
      <c r="H5" s="63" t="s">
        <v>162</v>
      </c>
      <c r="I5" s="63" t="s">
        <v>163</v>
      </c>
    </row>
    <row r="6" spans="1:9" x14ac:dyDescent="0.2">
      <c r="A6" s="220">
        <v>1</v>
      </c>
      <c r="B6" s="189"/>
      <c r="C6" s="189"/>
      <c r="D6" s="189"/>
      <c r="E6" s="189"/>
      <c r="F6" s="189"/>
      <c r="G6" s="64">
        <v>2</v>
      </c>
      <c r="H6" s="63" t="s">
        <v>272</v>
      </c>
      <c r="I6" s="63" t="s">
        <v>273</v>
      </c>
    </row>
    <row r="7" spans="1:9" x14ac:dyDescent="0.2">
      <c r="A7" s="221" t="s">
        <v>274</v>
      </c>
      <c r="B7" s="223"/>
      <c r="C7" s="223"/>
      <c r="D7" s="223"/>
      <c r="E7" s="223"/>
      <c r="F7" s="223"/>
      <c r="G7" s="223"/>
      <c r="H7" s="223"/>
      <c r="I7" s="223"/>
    </row>
    <row r="8" spans="1:9" x14ac:dyDescent="0.2">
      <c r="A8" s="196" t="s">
        <v>329</v>
      </c>
      <c r="B8" s="196"/>
      <c r="C8" s="196"/>
      <c r="D8" s="196"/>
      <c r="E8" s="196"/>
      <c r="F8" s="196"/>
      <c r="G8" s="60">
        <v>1</v>
      </c>
      <c r="H8" s="77">
        <v>0</v>
      </c>
      <c r="I8" s="77">
        <v>0</v>
      </c>
    </row>
    <row r="9" spans="1:9" x14ac:dyDescent="0.2">
      <c r="A9" s="196" t="s">
        <v>330</v>
      </c>
      <c r="B9" s="196"/>
      <c r="C9" s="196"/>
      <c r="D9" s="196"/>
      <c r="E9" s="196"/>
      <c r="F9" s="196"/>
      <c r="G9" s="60">
        <v>2</v>
      </c>
      <c r="H9" s="77">
        <v>0</v>
      </c>
      <c r="I9" s="77">
        <v>0</v>
      </c>
    </row>
    <row r="10" spans="1:9" x14ac:dyDescent="0.2">
      <c r="A10" s="196" t="s">
        <v>331</v>
      </c>
      <c r="B10" s="196"/>
      <c r="C10" s="196"/>
      <c r="D10" s="196"/>
      <c r="E10" s="196"/>
      <c r="F10" s="196"/>
      <c r="G10" s="60">
        <v>3</v>
      </c>
      <c r="H10" s="77">
        <v>0</v>
      </c>
      <c r="I10" s="77">
        <v>0</v>
      </c>
    </row>
    <row r="11" spans="1:9" x14ac:dyDescent="0.2">
      <c r="A11" s="196" t="s">
        <v>332</v>
      </c>
      <c r="B11" s="196"/>
      <c r="C11" s="196"/>
      <c r="D11" s="196"/>
      <c r="E11" s="196"/>
      <c r="F11" s="196"/>
      <c r="G11" s="60">
        <v>4</v>
      </c>
      <c r="H11" s="77">
        <v>0</v>
      </c>
      <c r="I11" s="77">
        <v>0</v>
      </c>
    </row>
    <row r="12" spans="1:9" x14ac:dyDescent="0.2">
      <c r="A12" s="196" t="s">
        <v>333</v>
      </c>
      <c r="B12" s="196"/>
      <c r="C12" s="196"/>
      <c r="D12" s="196"/>
      <c r="E12" s="196"/>
      <c r="F12" s="196"/>
      <c r="G12" s="60">
        <v>5</v>
      </c>
      <c r="H12" s="77">
        <v>0</v>
      </c>
      <c r="I12" s="77">
        <v>0</v>
      </c>
    </row>
    <row r="13" spans="1:9" ht="24" customHeight="1" x14ac:dyDescent="0.2">
      <c r="A13" s="207" t="s">
        <v>334</v>
      </c>
      <c r="B13" s="207"/>
      <c r="C13" s="207"/>
      <c r="D13" s="207"/>
      <c r="E13" s="207"/>
      <c r="F13" s="207"/>
      <c r="G13" s="61">
        <v>6</v>
      </c>
      <c r="H13" s="80">
        <f>SUM(H8:H12)</f>
        <v>0</v>
      </c>
      <c r="I13" s="80">
        <f>SUM(I8:I12)</f>
        <v>0</v>
      </c>
    </row>
    <row r="14" spans="1:9" x14ac:dyDescent="0.2">
      <c r="A14" s="196" t="s">
        <v>335</v>
      </c>
      <c r="B14" s="196"/>
      <c r="C14" s="196"/>
      <c r="D14" s="196"/>
      <c r="E14" s="196"/>
      <c r="F14" s="196"/>
      <c r="G14" s="60">
        <v>7</v>
      </c>
      <c r="H14" s="77">
        <v>0</v>
      </c>
      <c r="I14" s="77">
        <v>0</v>
      </c>
    </row>
    <row r="15" spans="1:9" x14ac:dyDescent="0.2">
      <c r="A15" s="196" t="s">
        <v>336</v>
      </c>
      <c r="B15" s="196"/>
      <c r="C15" s="196"/>
      <c r="D15" s="196"/>
      <c r="E15" s="196"/>
      <c r="F15" s="196"/>
      <c r="G15" s="60">
        <v>8</v>
      </c>
      <c r="H15" s="77">
        <v>0</v>
      </c>
      <c r="I15" s="77">
        <v>0</v>
      </c>
    </row>
    <row r="16" spans="1:9" x14ac:dyDescent="0.2">
      <c r="A16" s="196" t="s">
        <v>337</v>
      </c>
      <c r="B16" s="196"/>
      <c r="C16" s="196"/>
      <c r="D16" s="196"/>
      <c r="E16" s="196"/>
      <c r="F16" s="196"/>
      <c r="G16" s="60">
        <v>9</v>
      </c>
      <c r="H16" s="77">
        <v>0</v>
      </c>
      <c r="I16" s="77">
        <v>0</v>
      </c>
    </row>
    <row r="17" spans="1:9" x14ac:dyDescent="0.2">
      <c r="A17" s="196" t="s">
        <v>338</v>
      </c>
      <c r="B17" s="196"/>
      <c r="C17" s="196"/>
      <c r="D17" s="196"/>
      <c r="E17" s="196"/>
      <c r="F17" s="196"/>
      <c r="G17" s="60">
        <v>10</v>
      </c>
      <c r="H17" s="77">
        <v>0</v>
      </c>
      <c r="I17" s="77">
        <v>0</v>
      </c>
    </row>
    <row r="18" spans="1:9" x14ac:dyDescent="0.2">
      <c r="A18" s="196" t="s">
        <v>339</v>
      </c>
      <c r="B18" s="196"/>
      <c r="C18" s="196"/>
      <c r="D18" s="196"/>
      <c r="E18" s="196"/>
      <c r="F18" s="196"/>
      <c r="G18" s="60">
        <v>11</v>
      </c>
      <c r="H18" s="77">
        <v>0</v>
      </c>
      <c r="I18" s="77">
        <v>0</v>
      </c>
    </row>
    <row r="19" spans="1:9" x14ac:dyDescent="0.2">
      <c r="A19" s="196" t="s">
        <v>340</v>
      </c>
      <c r="B19" s="196"/>
      <c r="C19" s="196"/>
      <c r="D19" s="196"/>
      <c r="E19" s="196"/>
      <c r="F19" s="196"/>
      <c r="G19" s="60">
        <v>12</v>
      </c>
      <c r="H19" s="77">
        <v>0</v>
      </c>
      <c r="I19" s="77">
        <v>0</v>
      </c>
    </row>
    <row r="20" spans="1:9" ht="26.25" customHeight="1" x14ac:dyDescent="0.2">
      <c r="A20" s="207" t="s">
        <v>341</v>
      </c>
      <c r="B20" s="207"/>
      <c r="C20" s="207"/>
      <c r="D20" s="207"/>
      <c r="E20" s="207"/>
      <c r="F20" s="207"/>
      <c r="G20" s="61">
        <v>13</v>
      </c>
      <c r="H20" s="80">
        <f>SUM(H14:H19)</f>
        <v>0</v>
      </c>
      <c r="I20" s="80">
        <f>SUM(I14:I19)</f>
        <v>0</v>
      </c>
    </row>
    <row r="21" spans="1:9" ht="25.9" customHeight="1" x14ac:dyDescent="0.2">
      <c r="A21" s="205" t="s">
        <v>342</v>
      </c>
      <c r="B21" s="205"/>
      <c r="C21" s="205"/>
      <c r="D21" s="205"/>
      <c r="E21" s="205"/>
      <c r="F21" s="205"/>
      <c r="G21" s="61">
        <v>14</v>
      </c>
      <c r="H21" s="76">
        <f>H13+H20</f>
        <v>0</v>
      </c>
      <c r="I21" s="76">
        <f>I13+I20</f>
        <v>0</v>
      </c>
    </row>
    <row r="22" spans="1:9" x14ac:dyDescent="0.2">
      <c r="A22" s="221" t="s">
        <v>295</v>
      </c>
      <c r="B22" s="223"/>
      <c r="C22" s="223"/>
      <c r="D22" s="223"/>
      <c r="E22" s="223"/>
      <c r="F22" s="223"/>
      <c r="G22" s="223"/>
      <c r="H22" s="223"/>
      <c r="I22" s="223"/>
    </row>
    <row r="23" spans="1:9" ht="26.45" customHeight="1" x14ac:dyDescent="0.2">
      <c r="A23" s="196" t="s">
        <v>343</v>
      </c>
      <c r="B23" s="196"/>
      <c r="C23" s="196"/>
      <c r="D23" s="196"/>
      <c r="E23" s="196"/>
      <c r="F23" s="196"/>
      <c r="G23" s="60">
        <v>15</v>
      </c>
      <c r="H23" s="77">
        <v>0</v>
      </c>
      <c r="I23" s="77">
        <v>0</v>
      </c>
    </row>
    <row r="24" spans="1:9" x14ac:dyDescent="0.2">
      <c r="A24" s="196" t="s">
        <v>344</v>
      </c>
      <c r="B24" s="196"/>
      <c r="C24" s="196"/>
      <c r="D24" s="196"/>
      <c r="E24" s="196"/>
      <c r="F24" s="196"/>
      <c r="G24" s="60">
        <v>16</v>
      </c>
      <c r="H24" s="77">
        <v>0</v>
      </c>
      <c r="I24" s="77">
        <v>0</v>
      </c>
    </row>
    <row r="25" spans="1:9" x14ac:dyDescent="0.2">
      <c r="A25" s="196" t="s">
        <v>345</v>
      </c>
      <c r="B25" s="196"/>
      <c r="C25" s="196"/>
      <c r="D25" s="196"/>
      <c r="E25" s="196"/>
      <c r="F25" s="196"/>
      <c r="G25" s="60">
        <v>17</v>
      </c>
      <c r="H25" s="77">
        <v>0</v>
      </c>
      <c r="I25" s="77">
        <v>0</v>
      </c>
    </row>
    <row r="26" spans="1:9" x14ac:dyDescent="0.2">
      <c r="A26" s="196" t="s">
        <v>346</v>
      </c>
      <c r="B26" s="196"/>
      <c r="C26" s="196"/>
      <c r="D26" s="196"/>
      <c r="E26" s="196"/>
      <c r="F26" s="196"/>
      <c r="G26" s="60">
        <v>18</v>
      </c>
      <c r="H26" s="77">
        <v>0</v>
      </c>
      <c r="I26" s="77">
        <v>0</v>
      </c>
    </row>
    <row r="27" spans="1:9" x14ac:dyDescent="0.2">
      <c r="A27" s="196" t="s">
        <v>347</v>
      </c>
      <c r="B27" s="196"/>
      <c r="C27" s="196"/>
      <c r="D27" s="196"/>
      <c r="E27" s="196"/>
      <c r="F27" s="196"/>
      <c r="G27" s="60">
        <v>19</v>
      </c>
      <c r="H27" s="77">
        <v>0</v>
      </c>
      <c r="I27" s="77">
        <v>0</v>
      </c>
    </row>
    <row r="28" spans="1:9" x14ac:dyDescent="0.2">
      <c r="A28" s="196" t="s">
        <v>348</v>
      </c>
      <c r="B28" s="196"/>
      <c r="C28" s="196"/>
      <c r="D28" s="196"/>
      <c r="E28" s="196"/>
      <c r="F28" s="196"/>
      <c r="G28" s="60">
        <v>20</v>
      </c>
      <c r="H28" s="77">
        <v>0</v>
      </c>
      <c r="I28" s="77">
        <v>0</v>
      </c>
    </row>
    <row r="29" spans="1:9" ht="25.15" customHeight="1" x14ac:dyDescent="0.2">
      <c r="A29" s="211" t="s">
        <v>349</v>
      </c>
      <c r="B29" s="211"/>
      <c r="C29" s="211"/>
      <c r="D29" s="211"/>
      <c r="E29" s="211"/>
      <c r="F29" s="211"/>
      <c r="G29" s="61">
        <v>21</v>
      </c>
      <c r="H29" s="76">
        <f>SUM(H23:H28)</f>
        <v>0</v>
      </c>
      <c r="I29" s="76">
        <f>SUM(I23:I28)</f>
        <v>0</v>
      </c>
    </row>
    <row r="30" spans="1:9" ht="21" customHeight="1" x14ac:dyDescent="0.2">
      <c r="A30" s="196" t="s">
        <v>350</v>
      </c>
      <c r="B30" s="196"/>
      <c r="C30" s="196"/>
      <c r="D30" s="196"/>
      <c r="E30" s="196"/>
      <c r="F30" s="196"/>
      <c r="G30" s="60">
        <v>22</v>
      </c>
      <c r="H30" s="77">
        <v>0</v>
      </c>
      <c r="I30" s="77">
        <v>0</v>
      </c>
    </row>
    <row r="31" spans="1:9" x14ac:dyDescent="0.2">
      <c r="A31" s="196" t="s">
        <v>351</v>
      </c>
      <c r="B31" s="196"/>
      <c r="C31" s="196"/>
      <c r="D31" s="196"/>
      <c r="E31" s="196"/>
      <c r="F31" s="196"/>
      <c r="G31" s="60">
        <v>23</v>
      </c>
      <c r="H31" s="77">
        <v>0</v>
      </c>
      <c r="I31" s="77">
        <v>0</v>
      </c>
    </row>
    <row r="32" spans="1:9" x14ac:dyDescent="0.2">
      <c r="A32" s="196" t="s">
        <v>352</v>
      </c>
      <c r="B32" s="196"/>
      <c r="C32" s="196"/>
      <c r="D32" s="196"/>
      <c r="E32" s="196"/>
      <c r="F32" s="196"/>
      <c r="G32" s="60">
        <v>24</v>
      </c>
      <c r="H32" s="77">
        <v>0</v>
      </c>
      <c r="I32" s="77">
        <v>0</v>
      </c>
    </row>
    <row r="33" spans="1:9" x14ac:dyDescent="0.2">
      <c r="A33" s="196" t="s">
        <v>353</v>
      </c>
      <c r="B33" s="196"/>
      <c r="C33" s="196"/>
      <c r="D33" s="196"/>
      <c r="E33" s="196"/>
      <c r="F33" s="196"/>
      <c r="G33" s="60">
        <v>25</v>
      </c>
      <c r="H33" s="77">
        <v>0</v>
      </c>
      <c r="I33" s="77">
        <v>0</v>
      </c>
    </row>
    <row r="34" spans="1:9" x14ac:dyDescent="0.2">
      <c r="A34" s="196" t="s">
        <v>354</v>
      </c>
      <c r="B34" s="196"/>
      <c r="C34" s="196"/>
      <c r="D34" s="196"/>
      <c r="E34" s="196"/>
      <c r="F34" s="196"/>
      <c r="G34" s="60">
        <v>26</v>
      </c>
      <c r="H34" s="77">
        <v>0</v>
      </c>
      <c r="I34" s="77">
        <v>0</v>
      </c>
    </row>
    <row r="35" spans="1:9" ht="28.9" customHeight="1" x14ac:dyDescent="0.2">
      <c r="A35" s="211" t="s">
        <v>355</v>
      </c>
      <c r="B35" s="211"/>
      <c r="C35" s="211"/>
      <c r="D35" s="211"/>
      <c r="E35" s="211"/>
      <c r="F35" s="211"/>
      <c r="G35" s="61">
        <v>27</v>
      </c>
      <c r="H35" s="76">
        <f>SUM(H30:H34)</f>
        <v>0</v>
      </c>
      <c r="I35" s="76">
        <f>SUM(I30:I34)</f>
        <v>0</v>
      </c>
    </row>
    <row r="36" spans="1:9" ht="26.45" customHeight="1" x14ac:dyDescent="0.2">
      <c r="A36" s="205" t="s">
        <v>356</v>
      </c>
      <c r="B36" s="205"/>
      <c r="C36" s="205"/>
      <c r="D36" s="205"/>
      <c r="E36" s="205"/>
      <c r="F36" s="205"/>
      <c r="G36" s="61">
        <v>28</v>
      </c>
      <c r="H36" s="76">
        <f>H29+H35</f>
        <v>0</v>
      </c>
      <c r="I36" s="76">
        <f>I29+I35</f>
        <v>0</v>
      </c>
    </row>
    <row r="37" spans="1:9" x14ac:dyDescent="0.2">
      <c r="A37" s="221" t="s">
        <v>310</v>
      </c>
      <c r="B37" s="223"/>
      <c r="C37" s="223"/>
      <c r="D37" s="223"/>
      <c r="E37" s="223"/>
      <c r="F37" s="223"/>
      <c r="G37" s="223">
        <v>0</v>
      </c>
      <c r="H37" s="223"/>
      <c r="I37" s="223"/>
    </row>
    <row r="38" spans="1:9" x14ac:dyDescent="0.2">
      <c r="A38" s="174" t="s">
        <v>357</v>
      </c>
      <c r="B38" s="174"/>
      <c r="C38" s="174"/>
      <c r="D38" s="174"/>
      <c r="E38" s="174"/>
      <c r="F38" s="174"/>
      <c r="G38" s="60">
        <v>29</v>
      </c>
      <c r="H38" s="77">
        <v>0</v>
      </c>
      <c r="I38" s="77">
        <v>0</v>
      </c>
    </row>
    <row r="39" spans="1:9" ht="21.6" customHeight="1" x14ac:dyDescent="0.2">
      <c r="A39" s="174" t="s">
        <v>358</v>
      </c>
      <c r="B39" s="174"/>
      <c r="C39" s="174"/>
      <c r="D39" s="174"/>
      <c r="E39" s="174"/>
      <c r="F39" s="174"/>
      <c r="G39" s="60">
        <v>30</v>
      </c>
      <c r="H39" s="77">
        <v>0</v>
      </c>
      <c r="I39" s="77">
        <v>0</v>
      </c>
    </row>
    <row r="40" spans="1:9" x14ac:dyDescent="0.2">
      <c r="A40" s="174" t="s">
        <v>359</v>
      </c>
      <c r="B40" s="174"/>
      <c r="C40" s="174"/>
      <c r="D40" s="174"/>
      <c r="E40" s="174"/>
      <c r="F40" s="174"/>
      <c r="G40" s="60">
        <v>31</v>
      </c>
      <c r="H40" s="77">
        <v>0</v>
      </c>
      <c r="I40" s="77">
        <v>0</v>
      </c>
    </row>
    <row r="41" spans="1:9" x14ac:dyDescent="0.2">
      <c r="A41" s="174" t="s">
        <v>360</v>
      </c>
      <c r="B41" s="174"/>
      <c r="C41" s="174"/>
      <c r="D41" s="174"/>
      <c r="E41" s="174"/>
      <c r="F41" s="174"/>
      <c r="G41" s="60">
        <v>32</v>
      </c>
      <c r="H41" s="77">
        <v>0</v>
      </c>
      <c r="I41" s="77">
        <v>0</v>
      </c>
    </row>
    <row r="42" spans="1:9" ht="26.45" customHeight="1" x14ac:dyDescent="0.2">
      <c r="A42" s="211" t="s">
        <v>361</v>
      </c>
      <c r="B42" s="211"/>
      <c r="C42" s="211"/>
      <c r="D42" s="211"/>
      <c r="E42" s="211"/>
      <c r="F42" s="211"/>
      <c r="G42" s="61">
        <v>33</v>
      </c>
      <c r="H42" s="76">
        <f>H41+H40+H39+H38</f>
        <v>0</v>
      </c>
      <c r="I42" s="76">
        <f>I41+I40+I39+I38</f>
        <v>0</v>
      </c>
    </row>
    <row r="43" spans="1:9" ht="22.9" customHeight="1" x14ac:dyDescent="0.2">
      <c r="A43" s="174" t="s">
        <v>362</v>
      </c>
      <c r="B43" s="174"/>
      <c r="C43" s="174"/>
      <c r="D43" s="174"/>
      <c r="E43" s="174"/>
      <c r="F43" s="174"/>
      <c r="G43" s="60">
        <v>34</v>
      </c>
      <c r="H43" s="77">
        <v>0</v>
      </c>
      <c r="I43" s="77">
        <v>0</v>
      </c>
    </row>
    <row r="44" spans="1:9" x14ac:dyDescent="0.2">
      <c r="A44" s="174" t="s">
        <v>363</v>
      </c>
      <c r="B44" s="174"/>
      <c r="C44" s="174"/>
      <c r="D44" s="174"/>
      <c r="E44" s="174"/>
      <c r="F44" s="174"/>
      <c r="G44" s="60">
        <v>35</v>
      </c>
      <c r="H44" s="77">
        <v>0</v>
      </c>
      <c r="I44" s="77">
        <v>0</v>
      </c>
    </row>
    <row r="45" spans="1:9" x14ac:dyDescent="0.2">
      <c r="A45" s="174" t="s">
        <v>364</v>
      </c>
      <c r="B45" s="174"/>
      <c r="C45" s="174"/>
      <c r="D45" s="174"/>
      <c r="E45" s="174"/>
      <c r="F45" s="174"/>
      <c r="G45" s="60">
        <v>36</v>
      </c>
      <c r="H45" s="77">
        <v>0</v>
      </c>
      <c r="I45" s="77">
        <v>0</v>
      </c>
    </row>
    <row r="46" spans="1:9" ht="25.15" customHeight="1" x14ac:dyDescent="0.2">
      <c r="A46" s="174" t="s">
        <v>365</v>
      </c>
      <c r="B46" s="174"/>
      <c r="C46" s="174"/>
      <c r="D46" s="174"/>
      <c r="E46" s="174"/>
      <c r="F46" s="174"/>
      <c r="G46" s="60">
        <v>37</v>
      </c>
      <c r="H46" s="77">
        <v>0</v>
      </c>
      <c r="I46" s="77">
        <v>0</v>
      </c>
    </row>
    <row r="47" spans="1:9" x14ac:dyDescent="0.2">
      <c r="A47" s="174" t="s">
        <v>366</v>
      </c>
      <c r="B47" s="174"/>
      <c r="C47" s="174"/>
      <c r="D47" s="174"/>
      <c r="E47" s="174"/>
      <c r="F47" s="174"/>
      <c r="G47" s="60">
        <v>38</v>
      </c>
      <c r="H47" s="77">
        <v>0</v>
      </c>
      <c r="I47" s="77">
        <v>0</v>
      </c>
    </row>
    <row r="48" spans="1:9" ht="25.15" customHeight="1" x14ac:dyDescent="0.2">
      <c r="A48" s="211" t="s">
        <v>367</v>
      </c>
      <c r="B48" s="211"/>
      <c r="C48" s="211"/>
      <c r="D48" s="211"/>
      <c r="E48" s="211"/>
      <c r="F48" s="211"/>
      <c r="G48" s="61">
        <v>39</v>
      </c>
      <c r="H48" s="76">
        <f>H47+H46+H45+H44+H43</f>
        <v>0</v>
      </c>
      <c r="I48" s="76">
        <f>I47+I46+I45+I44+I43</f>
        <v>0</v>
      </c>
    </row>
    <row r="49" spans="1:9" ht="28.15" customHeight="1" x14ac:dyDescent="0.2">
      <c r="A49" s="205" t="s">
        <v>368</v>
      </c>
      <c r="B49" s="205"/>
      <c r="C49" s="205"/>
      <c r="D49" s="205"/>
      <c r="E49" s="205"/>
      <c r="F49" s="205"/>
      <c r="G49" s="61">
        <v>40</v>
      </c>
      <c r="H49" s="76">
        <f>H48+H42</f>
        <v>0</v>
      </c>
      <c r="I49" s="76">
        <f>I48+I42</f>
        <v>0</v>
      </c>
    </row>
    <row r="50" spans="1:9" x14ac:dyDescent="0.2">
      <c r="A50" s="196" t="s">
        <v>369</v>
      </c>
      <c r="B50" s="196"/>
      <c r="C50" s="196"/>
      <c r="D50" s="196"/>
      <c r="E50" s="196"/>
      <c r="F50" s="196"/>
      <c r="G50" s="60">
        <v>41</v>
      </c>
      <c r="H50" s="77">
        <v>0</v>
      </c>
      <c r="I50" s="77">
        <v>0</v>
      </c>
    </row>
    <row r="51" spans="1:9" ht="24.6" customHeight="1" x14ac:dyDescent="0.2">
      <c r="A51" s="205" t="s">
        <v>370</v>
      </c>
      <c r="B51" s="205"/>
      <c r="C51" s="205"/>
      <c r="D51" s="205"/>
      <c r="E51" s="205"/>
      <c r="F51" s="205"/>
      <c r="G51" s="61">
        <v>42</v>
      </c>
      <c r="H51" s="76">
        <f>H21+H36+H49+H50</f>
        <v>0</v>
      </c>
      <c r="I51" s="76">
        <f>I21+I36+I49+I50</f>
        <v>0</v>
      </c>
    </row>
    <row r="52" spans="1:9" x14ac:dyDescent="0.2">
      <c r="A52" s="222" t="s">
        <v>325</v>
      </c>
      <c r="B52" s="222"/>
      <c r="C52" s="222"/>
      <c r="D52" s="222"/>
      <c r="E52" s="222"/>
      <c r="F52" s="222"/>
      <c r="G52" s="60">
        <v>43</v>
      </c>
      <c r="H52" s="77">
        <v>0</v>
      </c>
      <c r="I52" s="77">
        <v>0</v>
      </c>
    </row>
    <row r="53" spans="1:9" ht="28.9" customHeight="1" x14ac:dyDescent="0.2">
      <c r="A53" s="222" t="s">
        <v>371</v>
      </c>
      <c r="B53" s="222"/>
      <c r="C53" s="222"/>
      <c r="D53" s="222"/>
      <c r="E53" s="222"/>
      <c r="F53" s="222"/>
      <c r="G53" s="60">
        <v>44</v>
      </c>
      <c r="H53" s="81">
        <f>H52+H51</f>
        <v>0</v>
      </c>
      <c r="I53" s="81">
        <f>I52+I51</f>
        <v>0</v>
      </c>
    </row>
  </sheetData>
  <sheetProtection algorithmName="SHA-512" hashValue="V+89bNXLpsWYoyzXKf94rHAxCjko4AXM5VVu6nopvcW+cWL5BONPnSWLoTg/tREZ6jnMWEY/3XvtWu7+tFfBmw==" saltValue="L04Y8lTHjxHhZ8ZdObEAEg==" spinCount="100000" sheet="1" objects="1" scenarios="1"/>
  <mergeCells count="53">
    <mergeCell ref="A32:F32"/>
    <mergeCell ref="A33:F33"/>
    <mergeCell ref="A34:F34"/>
    <mergeCell ref="A20:F20"/>
    <mergeCell ref="A21:F21"/>
    <mergeCell ref="A22:I22"/>
    <mergeCell ref="A23:F23"/>
    <mergeCell ref="A24:F24"/>
    <mergeCell ref="A27:F27"/>
    <mergeCell ref="A28:F28"/>
    <mergeCell ref="A29:F29"/>
    <mergeCell ref="A53:F53"/>
    <mergeCell ref="A44:F44"/>
    <mergeCell ref="A45:F45"/>
    <mergeCell ref="A46:F46"/>
    <mergeCell ref="A47:F47"/>
    <mergeCell ref="A48:F48"/>
    <mergeCell ref="A49:F49"/>
    <mergeCell ref="A50:F50"/>
    <mergeCell ref="A51:F51"/>
    <mergeCell ref="A52:F52"/>
    <mergeCell ref="A35:F35"/>
    <mergeCell ref="A36:F36"/>
    <mergeCell ref="A1:I1"/>
    <mergeCell ref="A4:I4"/>
    <mergeCell ref="A5:F5"/>
    <mergeCell ref="A12:F12"/>
    <mergeCell ref="A13:F13"/>
    <mergeCell ref="A2:I2"/>
    <mergeCell ref="A7:I7"/>
    <mergeCell ref="A8:F8"/>
    <mergeCell ref="A9:F9"/>
    <mergeCell ref="A10:F10"/>
    <mergeCell ref="A11:F11"/>
    <mergeCell ref="A3:I3"/>
    <mergeCell ref="A25:F25"/>
    <mergeCell ref="A6:F6"/>
    <mergeCell ref="A43:F43"/>
    <mergeCell ref="A30:F30"/>
    <mergeCell ref="A31:F31"/>
    <mergeCell ref="A17:F17"/>
    <mergeCell ref="A14:F14"/>
    <mergeCell ref="A15:F15"/>
    <mergeCell ref="A16:F16"/>
    <mergeCell ref="A42:F42"/>
    <mergeCell ref="A38:F38"/>
    <mergeCell ref="A39:F39"/>
    <mergeCell ref="A40:F40"/>
    <mergeCell ref="A41:F41"/>
    <mergeCell ref="A26:F26"/>
    <mergeCell ref="A18:F18"/>
    <mergeCell ref="A19:F19"/>
    <mergeCell ref="A37:I37"/>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63"/>
  <sheetViews>
    <sheetView view="pageBreakPreview" zoomScale="90" zoomScaleNormal="100" zoomScaleSheetLayoutView="90" workbookViewId="0">
      <selection sqref="A1:J1"/>
    </sheetView>
  </sheetViews>
  <sheetFormatPr defaultRowHeight="12.75" x14ac:dyDescent="0.2"/>
  <cols>
    <col min="1" max="4" width="9.140625" style="2"/>
    <col min="5" max="5" width="10.140625" style="2" bestFit="1" customWidth="1"/>
    <col min="6" max="6" width="9.140625" style="2"/>
    <col min="7" max="7" width="10.85546875" style="2" bestFit="1" customWidth="1"/>
    <col min="8" max="26" width="13.42578125" style="23" customWidth="1"/>
    <col min="27" max="27" width="13.42578125" style="1" customWidth="1"/>
    <col min="28" max="30" width="9.140625" style="1"/>
    <col min="31" max="262" width="9.140625" style="2"/>
    <col min="263" max="263" width="10.140625" style="2" bestFit="1" customWidth="1"/>
    <col min="264" max="267" width="9.140625" style="2"/>
    <col min="268" max="269" width="9.85546875" style="2" bestFit="1" customWidth="1"/>
    <col min="270" max="518" width="9.140625" style="2"/>
    <col min="519" max="519" width="10.140625" style="2" bestFit="1" customWidth="1"/>
    <col min="520" max="523" width="9.140625" style="2"/>
    <col min="524" max="525" width="9.85546875" style="2" bestFit="1" customWidth="1"/>
    <col min="526" max="774" width="9.140625" style="2"/>
    <col min="775" max="775" width="10.140625" style="2" bestFit="1" customWidth="1"/>
    <col min="776" max="779" width="9.140625" style="2"/>
    <col min="780" max="781" width="9.85546875" style="2" bestFit="1" customWidth="1"/>
    <col min="782" max="1030" width="9.140625" style="2"/>
    <col min="1031" max="1031" width="10.140625" style="2" bestFit="1" customWidth="1"/>
    <col min="1032" max="1035" width="9.140625" style="2"/>
    <col min="1036" max="1037" width="9.85546875" style="2" bestFit="1" customWidth="1"/>
    <col min="1038" max="1286" width="9.140625" style="2"/>
    <col min="1287" max="1287" width="10.140625" style="2" bestFit="1" customWidth="1"/>
    <col min="1288" max="1291" width="9.140625" style="2"/>
    <col min="1292" max="1293" width="9.85546875" style="2" bestFit="1" customWidth="1"/>
    <col min="1294" max="1542" width="9.140625" style="2"/>
    <col min="1543" max="1543" width="10.140625" style="2" bestFit="1" customWidth="1"/>
    <col min="1544" max="1547" width="9.140625" style="2"/>
    <col min="1548" max="1549" width="9.85546875" style="2" bestFit="1" customWidth="1"/>
    <col min="1550" max="1798" width="9.140625" style="2"/>
    <col min="1799" max="1799" width="10.140625" style="2" bestFit="1" customWidth="1"/>
    <col min="1800" max="1803" width="9.140625" style="2"/>
    <col min="1804" max="1805" width="9.85546875" style="2" bestFit="1" customWidth="1"/>
    <col min="1806" max="2054" width="9.140625" style="2"/>
    <col min="2055" max="2055" width="10.140625" style="2" bestFit="1" customWidth="1"/>
    <col min="2056" max="2059" width="9.140625" style="2"/>
    <col min="2060" max="2061" width="9.85546875" style="2" bestFit="1" customWidth="1"/>
    <col min="2062" max="2310" width="9.140625" style="2"/>
    <col min="2311" max="2311" width="10.140625" style="2" bestFit="1" customWidth="1"/>
    <col min="2312" max="2315" width="9.140625" style="2"/>
    <col min="2316" max="2317" width="9.85546875" style="2" bestFit="1" customWidth="1"/>
    <col min="2318" max="2566" width="9.140625" style="2"/>
    <col min="2567" max="2567" width="10.140625" style="2" bestFit="1" customWidth="1"/>
    <col min="2568" max="2571" width="9.140625" style="2"/>
    <col min="2572" max="2573" width="9.85546875" style="2" bestFit="1" customWidth="1"/>
    <col min="2574" max="2822" width="9.140625" style="2"/>
    <col min="2823" max="2823" width="10.140625" style="2" bestFit="1" customWidth="1"/>
    <col min="2824" max="2827" width="9.140625" style="2"/>
    <col min="2828" max="2829" width="9.85546875" style="2" bestFit="1" customWidth="1"/>
    <col min="2830" max="3078" width="9.140625" style="2"/>
    <col min="3079" max="3079" width="10.140625" style="2" bestFit="1" customWidth="1"/>
    <col min="3080" max="3083" width="9.140625" style="2"/>
    <col min="3084" max="3085" width="9.85546875" style="2" bestFit="1" customWidth="1"/>
    <col min="3086" max="3334" width="9.140625" style="2"/>
    <col min="3335" max="3335" width="10.140625" style="2" bestFit="1" customWidth="1"/>
    <col min="3336" max="3339" width="9.140625" style="2"/>
    <col min="3340" max="3341" width="9.85546875" style="2" bestFit="1" customWidth="1"/>
    <col min="3342" max="3590" width="9.140625" style="2"/>
    <col min="3591" max="3591" width="10.140625" style="2" bestFit="1" customWidth="1"/>
    <col min="3592" max="3595" width="9.140625" style="2"/>
    <col min="3596" max="3597" width="9.85546875" style="2" bestFit="1" customWidth="1"/>
    <col min="3598" max="3846" width="9.140625" style="2"/>
    <col min="3847" max="3847" width="10.140625" style="2" bestFit="1" customWidth="1"/>
    <col min="3848" max="3851" width="9.140625" style="2"/>
    <col min="3852" max="3853" width="9.85546875" style="2" bestFit="1" customWidth="1"/>
    <col min="3854" max="4102" width="9.140625" style="2"/>
    <col min="4103" max="4103" width="10.140625" style="2" bestFit="1" customWidth="1"/>
    <col min="4104" max="4107" width="9.140625" style="2"/>
    <col min="4108" max="4109" width="9.85546875" style="2" bestFit="1" customWidth="1"/>
    <col min="4110" max="4358" width="9.140625" style="2"/>
    <col min="4359" max="4359" width="10.140625" style="2" bestFit="1" customWidth="1"/>
    <col min="4360" max="4363" width="9.140625" style="2"/>
    <col min="4364" max="4365" width="9.85546875" style="2" bestFit="1" customWidth="1"/>
    <col min="4366" max="4614" width="9.140625" style="2"/>
    <col min="4615" max="4615" width="10.140625" style="2" bestFit="1" customWidth="1"/>
    <col min="4616" max="4619" width="9.140625" style="2"/>
    <col min="4620" max="4621" width="9.85546875" style="2" bestFit="1" customWidth="1"/>
    <col min="4622" max="4870" width="9.140625" style="2"/>
    <col min="4871" max="4871" width="10.140625" style="2" bestFit="1" customWidth="1"/>
    <col min="4872" max="4875" width="9.140625" style="2"/>
    <col min="4876" max="4877" width="9.85546875" style="2" bestFit="1" customWidth="1"/>
    <col min="4878" max="5126" width="9.140625" style="2"/>
    <col min="5127" max="5127" width="10.140625" style="2" bestFit="1" customWidth="1"/>
    <col min="5128" max="5131" width="9.140625" style="2"/>
    <col min="5132" max="5133" width="9.85546875" style="2" bestFit="1" customWidth="1"/>
    <col min="5134" max="5382" width="9.140625" style="2"/>
    <col min="5383" max="5383" width="10.140625" style="2" bestFit="1" customWidth="1"/>
    <col min="5384" max="5387" width="9.140625" style="2"/>
    <col min="5388" max="5389" width="9.85546875" style="2" bestFit="1" customWidth="1"/>
    <col min="5390" max="5638" width="9.140625" style="2"/>
    <col min="5639" max="5639" width="10.140625" style="2" bestFit="1" customWidth="1"/>
    <col min="5640" max="5643" width="9.140625" style="2"/>
    <col min="5644" max="5645" width="9.85546875" style="2" bestFit="1" customWidth="1"/>
    <col min="5646" max="5894" width="9.140625" style="2"/>
    <col min="5895" max="5895" width="10.140625" style="2" bestFit="1" customWidth="1"/>
    <col min="5896" max="5899" width="9.140625" style="2"/>
    <col min="5900" max="5901" width="9.85546875" style="2" bestFit="1" customWidth="1"/>
    <col min="5902" max="6150" width="9.140625" style="2"/>
    <col min="6151" max="6151" width="10.140625" style="2" bestFit="1" customWidth="1"/>
    <col min="6152" max="6155" width="9.140625" style="2"/>
    <col min="6156" max="6157" width="9.85546875" style="2" bestFit="1" customWidth="1"/>
    <col min="6158" max="6406" width="9.140625" style="2"/>
    <col min="6407" max="6407" width="10.140625" style="2" bestFit="1" customWidth="1"/>
    <col min="6408" max="6411" width="9.140625" style="2"/>
    <col min="6412" max="6413" width="9.85546875" style="2" bestFit="1" customWidth="1"/>
    <col min="6414" max="6662" width="9.140625" style="2"/>
    <col min="6663" max="6663" width="10.140625" style="2" bestFit="1" customWidth="1"/>
    <col min="6664" max="6667" width="9.140625" style="2"/>
    <col min="6668" max="6669" width="9.85546875" style="2" bestFit="1" customWidth="1"/>
    <col min="6670" max="6918" width="9.140625" style="2"/>
    <col min="6919" max="6919" width="10.140625" style="2" bestFit="1" customWidth="1"/>
    <col min="6920" max="6923" width="9.140625" style="2"/>
    <col min="6924" max="6925" width="9.85546875" style="2" bestFit="1" customWidth="1"/>
    <col min="6926" max="7174" width="9.140625" style="2"/>
    <col min="7175" max="7175" width="10.140625" style="2" bestFit="1" customWidth="1"/>
    <col min="7176" max="7179" width="9.140625" style="2"/>
    <col min="7180" max="7181" width="9.85546875" style="2" bestFit="1" customWidth="1"/>
    <col min="7182" max="7430" width="9.140625" style="2"/>
    <col min="7431" max="7431" width="10.140625" style="2" bestFit="1" customWidth="1"/>
    <col min="7432" max="7435" width="9.140625" style="2"/>
    <col min="7436" max="7437" width="9.85546875" style="2" bestFit="1" customWidth="1"/>
    <col min="7438" max="7686" width="9.140625" style="2"/>
    <col min="7687" max="7687" width="10.140625" style="2" bestFit="1" customWidth="1"/>
    <col min="7688" max="7691" width="9.140625" style="2"/>
    <col min="7692" max="7693" width="9.85546875" style="2" bestFit="1" customWidth="1"/>
    <col min="7694" max="7942" width="9.140625" style="2"/>
    <col min="7943" max="7943" width="10.140625" style="2" bestFit="1" customWidth="1"/>
    <col min="7944" max="7947" width="9.140625" style="2"/>
    <col min="7948" max="7949" width="9.85546875" style="2" bestFit="1" customWidth="1"/>
    <col min="7950" max="8198" width="9.140625" style="2"/>
    <col min="8199" max="8199" width="10.140625" style="2" bestFit="1" customWidth="1"/>
    <col min="8200" max="8203" width="9.140625" style="2"/>
    <col min="8204" max="8205" width="9.85546875" style="2" bestFit="1" customWidth="1"/>
    <col min="8206" max="8454" width="9.140625" style="2"/>
    <col min="8455" max="8455" width="10.140625" style="2" bestFit="1" customWidth="1"/>
    <col min="8456" max="8459" width="9.140625" style="2"/>
    <col min="8460" max="8461" width="9.85546875" style="2" bestFit="1" customWidth="1"/>
    <col min="8462" max="8710" width="9.140625" style="2"/>
    <col min="8711" max="8711" width="10.140625" style="2" bestFit="1" customWidth="1"/>
    <col min="8712" max="8715" width="9.140625" style="2"/>
    <col min="8716" max="8717" width="9.85546875" style="2" bestFit="1" customWidth="1"/>
    <col min="8718" max="8966" width="9.140625" style="2"/>
    <col min="8967" max="8967" width="10.140625" style="2" bestFit="1" customWidth="1"/>
    <col min="8968" max="8971" width="9.140625" style="2"/>
    <col min="8972" max="8973" width="9.85546875" style="2" bestFit="1" customWidth="1"/>
    <col min="8974" max="9222" width="9.140625" style="2"/>
    <col min="9223" max="9223" width="10.140625" style="2" bestFit="1" customWidth="1"/>
    <col min="9224" max="9227" width="9.140625" style="2"/>
    <col min="9228" max="9229" width="9.85546875" style="2" bestFit="1" customWidth="1"/>
    <col min="9230" max="9478" width="9.140625" style="2"/>
    <col min="9479" max="9479" width="10.140625" style="2" bestFit="1" customWidth="1"/>
    <col min="9480" max="9483" width="9.140625" style="2"/>
    <col min="9484" max="9485" width="9.85546875" style="2" bestFit="1" customWidth="1"/>
    <col min="9486" max="9734" width="9.140625" style="2"/>
    <col min="9735" max="9735" width="10.140625" style="2" bestFit="1" customWidth="1"/>
    <col min="9736" max="9739" width="9.140625" style="2"/>
    <col min="9740" max="9741" width="9.85546875" style="2" bestFit="1" customWidth="1"/>
    <col min="9742" max="9990" width="9.140625" style="2"/>
    <col min="9991" max="9991" width="10.140625" style="2" bestFit="1" customWidth="1"/>
    <col min="9992" max="9995" width="9.140625" style="2"/>
    <col min="9996" max="9997" width="9.85546875" style="2" bestFit="1" customWidth="1"/>
    <col min="9998" max="10246" width="9.140625" style="2"/>
    <col min="10247" max="10247" width="10.140625" style="2" bestFit="1" customWidth="1"/>
    <col min="10248" max="10251" width="9.140625" style="2"/>
    <col min="10252" max="10253" width="9.85546875" style="2" bestFit="1" customWidth="1"/>
    <col min="10254" max="10502" width="9.140625" style="2"/>
    <col min="10503" max="10503" width="10.140625" style="2" bestFit="1" customWidth="1"/>
    <col min="10504" max="10507" width="9.140625" style="2"/>
    <col min="10508" max="10509" width="9.85546875" style="2" bestFit="1" customWidth="1"/>
    <col min="10510" max="10758" width="9.140625" style="2"/>
    <col min="10759" max="10759" width="10.140625" style="2" bestFit="1" customWidth="1"/>
    <col min="10760" max="10763" width="9.140625" style="2"/>
    <col min="10764" max="10765" width="9.85546875" style="2" bestFit="1" customWidth="1"/>
    <col min="10766" max="11014" width="9.140625" style="2"/>
    <col min="11015" max="11015" width="10.140625" style="2" bestFit="1" customWidth="1"/>
    <col min="11016" max="11019" width="9.140625" style="2"/>
    <col min="11020" max="11021" width="9.85546875" style="2" bestFit="1" customWidth="1"/>
    <col min="11022" max="11270" width="9.140625" style="2"/>
    <col min="11271" max="11271" width="10.140625" style="2" bestFit="1" customWidth="1"/>
    <col min="11272" max="11275" width="9.140625" style="2"/>
    <col min="11276" max="11277" width="9.85546875" style="2" bestFit="1" customWidth="1"/>
    <col min="11278" max="11526" width="9.140625" style="2"/>
    <col min="11527" max="11527" width="10.140625" style="2" bestFit="1" customWidth="1"/>
    <col min="11528" max="11531" width="9.140625" style="2"/>
    <col min="11532" max="11533" width="9.85546875" style="2" bestFit="1" customWidth="1"/>
    <col min="11534" max="11782" width="9.140625" style="2"/>
    <col min="11783" max="11783" width="10.140625" style="2" bestFit="1" customWidth="1"/>
    <col min="11784" max="11787" width="9.140625" style="2"/>
    <col min="11788" max="11789" width="9.85546875" style="2" bestFit="1" customWidth="1"/>
    <col min="11790" max="12038" width="9.140625" style="2"/>
    <col min="12039" max="12039" width="10.140625" style="2" bestFit="1" customWidth="1"/>
    <col min="12040" max="12043" width="9.140625" style="2"/>
    <col min="12044" max="12045" width="9.85546875" style="2" bestFit="1" customWidth="1"/>
    <col min="12046" max="12294" width="9.140625" style="2"/>
    <col min="12295" max="12295" width="10.140625" style="2" bestFit="1" customWidth="1"/>
    <col min="12296" max="12299" width="9.140625" style="2"/>
    <col min="12300" max="12301" width="9.85546875" style="2" bestFit="1" customWidth="1"/>
    <col min="12302" max="12550" width="9.140625" style="2"/>
    <col min="12551" max="12551" width="10.140625" style="2" bestFit="1" customWidth="1"/>
    <col min="12552" max="12555" width="9.140625" style="2"/>
    <col min="12556" max="12557" width="9.85546875" style="2" bestFit="1" customWidth="1"/>
    <col min="12558" max="12806" width="9.140625" style="2"/>
    <col min="12807" max="12807" width="10.140625" style="2" bestFit="1" customWidth="1"/>
    <col min="12808" max="12811" width="9.140625" style="2"/>
    <col min="12812" max="12813" width="9.85546875" style="2" bestFit="1" customWidth="1"/>
    <col min="12814" max="13062" width="9.140625" style="2"/>
    <col min="13063" max="13063" width="10.140625" style="2" bestFit="1" customWidth="1"/>
    <col min="13064" max="13067" width="9.140625" style="2"/>
    <col min="13068" max="13069" width="9.85546875" style="2" bestFit="1" customWidth="1"/>
    <col min="13070" max="13318" width="9.140625" style="2"/>
    <col min="13319" max="13319" width="10.140625" style="2" bestFit="1" customWidth="1"/>
    <col min="13320" max="13323" width="9.140625" style="2"/>
    <col min="13324" max="13325" width="9.85546875" style="2" bestFit="1" customWidth="1"/>
    <col min="13326" max="13574" width="9.140625" style="2"/>
    <col min="13575" max="13575" width="10.140625" style="2" bestFit="1" customWidth="1"/>
    <col min="13576" max="13579" width="9.140625" style="2"/>
    <col min="13580" max="13581" width="9.85546875" style="2" bestFit="1" customWidth="1"/>
    <col min="13582" max="13830" width="9.140625" style="2"/>
    <col min="13831" max="13831" width="10.140625" style="2" bestFit="1" customWidth="1"/>
    <col min="13832" max="13835" width="9.140625" style="2"/>
    <col min="13836" max="13837" width="9.85546875" style="2" bestFit="1" customWidth="1"/>
    <col min="13838" max="14086" width="9.140625" style="2"/>
    <col min="14087" max="14087" width="10.140625" style="2" bestFit="1" customWidth="1"/>
    <col min="14088" max="14091" width="9.140625" style="2"/>
    <col min="14092" max="14093" width="9.85546875" style="2" bestFit="1" customWidth="1"/>
    <col min="14094" max="14342" width="9.140625" style="2"/>
    <col min="14343" max="14343" width="10.140625" style="2" bestFit="1" customWidth="1"/>
    <col min="14344" max="14347" width="9.140625" style="2"/>
    <col min="14348" max="14349" width="9.85546875" style="2" bestFit="1" customWidth="1"/>
    <col min="14350" max="14598" width="9.140625" style="2"/>
    <col min="14599" max="14599" width="10.140625" style="2" bestFit="1" customWidth="1"/>
    <col min="14600" max="14603" width="9.140625" style="2"/>
    <col min="14604" max="14605" width="9.85546875" style="2" bestFit="1" customWidth="1"/>
    <col min="14606" max="14854" width="9.140625" style="2"/>
    <col min="14855" max="14855" width="10.140625" style="2" bestFit="1" customWidth="1"/>
    <col min="14856" max="14859" width="9.140625" style="2"/>
    <col min="14860" max="14861" width="9.85546875" style="2" bestFit="1" customWidth="1"/>
    <col min="14862" max="15110" width="9.140625" style="2"/>
    <col min="15111" max="15111" width="10.140625" style="2" bestFit="1" customWidth="1"/>
    <col min="15112" max="15115" width="9.140625" style="2"/>
    <col min="15116" max="15117" width="9.85546875" style="2" bestFit="1" customWidth="1"/>
    <col min="15118" max="15366" width="9.140625" style="2"/>
    <col min="15367" max="15367" width="10.140625" style="2" bestFit="1" customWidth="1"/>
    <col min="15368" max="15371" width="9.140625" style="2"/>
    <col min="15372" max="15373" width="9.85546875" style="2" bestFit="1" customWidth="1"/>
    <col min="15374" max="15622" width="9.140625" style="2"/>
    <col min="15623" max="15623" width="10.140625" style="2" bestFit="1" customWidth="1"/>
    <col min="15624" max="15627" width="9.140625" style="2"/>
    <col min="15628" max="15629" width="9.85546875" style="2" bestFit="1" customWidth="1"/>
    <col min="15630" max="15878" width="9.140625" style="2"/>
    <col min="15879" max="15879" width="10.140625" style="2" bestFit="1" customWidth="1"/>
    <col min="15880" max="15883" width="9.140625" style="2"/>
    <col min="15884" max="15885" width="9.85546875" style="2" bestFit="1" customWidth="1"/>
    <col min="15886" max="16134" width="9.140625" style="2"/>
    <col min="16135" max="16135" width="10.140625" style="2" bestFit="1" customWidth="1"/>
    <col min="16136" max="16139" width="9.140625" style="2"/>
    <col min="16140" max="16141" width="9.85546875" style="2" bestFit="1" customWidth="1"/>
    <col min="16142" max="16384" width="9.140625" style="2"/>
  </cols>
  <sheetData>
    <row r="1" spans="1:26" x14ac:dyDescent="0.2">
      <c r="A1" s="225" t="s">
        <v>372</v>
      </c>
      <c r="B1" s="226"/>
      <c r="C1" s="226"/>
      <c r="D1" s="226"/>
      <c r="E1" s="226"/>
      <c r="F1" s="226"/>
      <c r="G1" s="226"/>
      <c r="H1" s="226"/>
      <c r="I1" s="226"/>
      <c r="J1" s="226"/>
      <c r="K1" s="26"/>
    </row>
    <row r="2" spans="1:26" ht="15.75" x14ac:dyDescent="0.2">
      <c r="A2" s="3"/>
      <c r="B2" s="4"/>
      <c r="C2" s="227" t="s">
        <v>373</v>
      </c>
      <c r="D2" s="227"/>
      <c r="E2" s="5">
        <v>45658</v>
      </c>
      <c r="F2" s="6" t="s">
        <v>2</v>
      </c>
      <c r="G2" s="5">
        <v>46022</v>
      </c>
      <c r="H2" s="27"/>
      <c r="I2" s="27"/>
      <c r="J2" s="27"/>
      <c r="K2" s="26"/>
      <c r="Y2" s="28" t="s">
        <v>41</v>
      </c>
    </row>
    <row r="3" spans="1:26" ht="13.5" customHeight="1" x14ac:dyDescent="0.2">
      <c r="A3" s="230" t="s">
        <v>42</v>
      </c>
      <c r="B3" s="231"/>
      <c r="C3" s="231"/>
      <c r="D3" s="231"/>
      <c r="E3" s="231"/>
      <c r="F3" s="231"/>
      <c r="G3" s="230" t="s">
        <v>374</v>
      </c>
      <c r="H3" s="233" t="s">
        <v>375</v>
      </c>
      <c r="I3" s="233"/>
      <c r="J3" s="233"/>
      <c r="K3" s="233"/>
      <c r="L3" s="233"/>
      <c r="M3" s="233"/>
      <c r="N3" s="233"/>
      <c r="O3" s="233"/>
      <c r="P3" s="233"/>
      <c r="Q3" s="233"/>
      <c r="R3" s="233"/>
      <c r="S3" s="233"/>
      <c r="T3" s="233"/>
      <c r="U3" s="233"/>
      <c r="V3" s="233"/>
      <c r="W3" s="233"/>
      <c r="X3" s="233"/>
      <c r="Y3" s="233" t="s">
        <v>376</v>
      </c>
      <c r="Z3" s="233" t="s">
        <v>377</v>
      </c>
    </row>
    <row r="4" spans="1:26" ht="90" x14ac:dyDescent="0.2">
      <c r="A4" s="231"/>
      <c r="B4" s="231"/>
      <c r="C4" s="231"/>
      <c r="D4" s="231"/>
      <c r="E4" s="231"/>
      <c r="F4" s="231"/>
      <c r="G4" s="232"/>
      <c r="H4" s="82" t="s">
        <v>378</v>
      </c>
      <c r="I4" s="82" t="s">
        <v>379</v>
      </c>
      <c r="J4" s="82" t="s">
        <v>380</v>
      </c>
      <c r="K4" s="82" t="s">
        <v>381</v>
      </c>
      <c r="L4" s="82" t="s">
        <v>382</v>
      </c>
      <c r="M4" s="82" t="s">
        <v>383</v>
      </c>
      <c r="N4" s="82" t="s">
        <v>384</v>
      </c>
      <c r="O4" s="82" t="s">
        <v>385</v>
      </c>
      <c r="P4" s="83" t="s">
        <v>386</v>
      </c>
      <c r="Q4" s="82" t="s">
        <v>387</v>
      </c>
      <c r="R4" s="82" t="s">
        <v>388</v>
      </c>
      <c r="S4" s="83" t="s">
        <v>389</v>
      </c>
      <c r="T4" s="83" t="s">
        <v>390</v>
      </c>
      <c r="U4" s="83" t="s">
        <v>391</v>
      </c>
      <c r="V4" s="82" t="s">
        <v>392</v>
      </c>
      <c r="W4" s="82" t="s">
        <v>393</v>
      </c>
      <c r="X4" s="82" t="s">
        <v>394</v>
      </c>
      <c r="Y4" s="234"/>
      <c r="Z4" s="234"/>
    </row>
    <row r="5" spans="1:26" ht="22.5" x14ac:dyDescent="0.2">
      <c r="A5" s="235">
        <v>1</v>
      </c>
      <c r="B5" s="235"/>
      <c r="C5" s="235"/>
      <c r="D5" s="235"/>
      <c r="E5" s="235"/>
      <c r="F5" s="235"/>
      <c r="G5" s="84">
        <v>2</v>
      </c>
      <c r="H5" s="82" t="s">
        <v>272</v>
      </c>
      <c r="I5" s="85" t="s">
        <v>273</v>
      </c>
      <c r="J5" s="82" t="s">
        <v>395</v>
      </c>
      <c r="K5" s="85" t="s">
        <v>396</v>
      </c>
      <c r="L5" s="82" t="s">
        <v>397</v>
      </c>
      <c r="M5" s="85" t="s">
        <v>398</v>
      </c>
      <c r="N5" s="82" t="s">
        <v>399</v>
      </c>
      <c r="O5" s="85" t="s">
        <v>400</v>
      </c>
      <c r="P5" s="82" t="s">
        <v>401</v>
      </c>
      <c r="Q5" s="85" t="s">
        <v>402</v>
      </c>
      <c r="R5" s="82" t="s">
        <v>403</v>
      </c>
      <c r="S5" s="82" t="s">
        <v>404</v>
      </c>
      <c r="T5" s="82" t="s">
        <v>405</v>
      </c>
      <c r="U5" s="82">
        <v>16</v>
      </c>
      <c r="V5" s="82">
        <v>17</v>
      </c>
      <c r="W5" s="82">
        <v>18</v>
      </c>
      <c r="X5" s="82" t="s">
        <v>406</v>
      </c>
      <c r="Y5" s="82">
        <v>20</v>
      </c>
      <c r="Z5" s="85" t="s">
        <v>407</v>
      </c>
    </row>
    <row r="6" spans="1:26" x14ac:dyDescent="0.2">
      <c r="A6" s="236" t="s">
        <v>408</v>
      </c>
      <c r="B6" s="236"/>
      <c r="C6" s="236"/>
      <c r="D6" s="236"/>
      <c r="E6" s="236"/>
      <c r="F6" s="236"/>
      <c r="G6" s="236"/>
      <c r="H6" s="236"/>
      <c r="I6" s="236"/>
      <c r="J6" s="236"/>
      <c r="K6" s="236"/>
      <c r="L6" s="236"/>
      <c r="M6" s="236"/>
      <c r="N6" s="237"/>
      <c r="O6" s="237"/>
      <c r="P6" s="237"/>
      <c r="Q6" s="237"/>
      <c r="R6" s="237"/>
      <c r="S6" s="237"/>
      <c r="T6" s="237"/>
      <c r="U6" s="237"/>
      <c r="V6" s="237"/>
      <c r="W6" s="237"/>
      <c r="X6" s="237"/>
      <c r="Y6" s="237"/>
      <c r="Z6" s="238"/>
    </row>
    <row r="7" spans="1:26" x14ac:dyDescent="0.2">
      <c r="A7" s="239" t="s">
        <v>409</v>
      </c>
      <c r="B7" s="239"/>
      <c r="C7" s="239"/>
      <c r="D7" s="239"/>
      <c r="E7" s="239"/>
      <c r="F7" s="239"/>
      <c r="G7" s="86">
        <v>1</v>
      </c>
      <c r="H7" s="89">
        <v>221915350</v>
      </c>
      <c r="I7" s="89">
        <v>1283034.48</v>
      </c>
      <c r="J7" s="89">
        <v>11095767.560000001</v>
      </c>
      <c r="K7" s="89">
        <v>18158508.760000002</v>
      </c>
      <c r="L7" s="89">
        <v>13743570.1</v>
      </c>
      <c r="M7" s="89">
        <v>0</v>
      </c>
      <c r="N7" s="89">
        <v>390640</v>
      </c>
      <c r="O7" s="89">
        <v>0</v>
      </c>
      <c r="P7" s="89">
        <v>39878.47</v>
      </c>
      <c r="Q7" s="89">
        <v>0</v>
      </c>
      <c r="R7" s="89">
        <v>0</v>
      </c>
      <c r="S7" s="89">
        <v>0</v>
      </c>
      <c r="T7" s="89">
        <v>0</v>
      </c>
      <c r="U7" s="89">
        <v>0</v>
      </c>
      <c r="V7" s="89">
        <v>143538707.37</v>
      </c>
      <c r="W7" s="89">
        <v>24945219.25</v>
      </c>
      <c r="X7" s="90">
        <f>H7+I7+J7+K7-L7+M7+N7+O7+P7+Q7+R7+V7+W7+S7+T7+U7</f>
        <v>407623535.78999996</v>
      </c>
      <c r="Y7" s="89">
        <v>0</v>
      </c>
      <c r="Z7" s="90">
        <f>X7+Y7</f>
        <v>407623535.78999996</v>
      </c>
    </row>
    <row r="8" spans="1:26" x14ac:dyDescent="0.2">
      <c r="A8" s="228" t="s">
        <v>410</v>
      </c>
      <c r="B8" s="228"/>
      <c r="C8" s="228"/>
      <c r="D8" s="228"/>
      <c r="E8" s="228"/>
      <c r="F8" s="228"/>
      <c r="G8" s="86">
        <v>2</v>
      </c>
      <c r="H8" s="89">
        <v>0</v>
      </c>
      <c r="I8" s="89">
        <v>0</v>
      </c>
      <c r="J8" s="89">
        <v>0</v>
      </c>
      <c r="K8" s="89">
        <v>0</v>
      </c>
      <c r="L8" s="89">
        <v>0</v>
      </c>
      <c r="M8" s="89">
        <v>0</v>
      </c>
      <c r="N8" s="89">
        <v>0</v>
      </c>
      <c r="O8" s="89">
        <v>0</v>
      </c>
      <c r="P8" s="89">
        <v>0</v>
      </c>
      <c r="Q8" s="89">
        <v>0</v>
      </c>
      <c r="R8" s="89">
        <v>0</v>
      </c>
      <c r="S8" s="89">
        <v>0</v>
      </c>
      <c r="T8" s="89">
        <v>0</v>
      </c>
      <c r="U8" s="89">
        <v>0</v>
      </c>
      <c r="V8" s="89">
        <v>0</v>
      </c>
      <c r="W8" s="89">
        <v>0</v>
      </c>
      <c r="X8" s="90">
        <f t="shared" ref="X8:X9" si="0">H8+I8+J8+K8-L8+M8+N8+O8+P8+Q8+R8+V8+W8+S8+T8+U8</f>
        <v>0</v>
      </c>
      <c r="Y8" s="89">
        <v>0</v>
      </c>
      <c r="Z8" s="90">
        <f t="shared" ref="Z8:Z9" si="1">X8+Y8</f>
        <v>0</v>
      </c>
    </row>
    <row r="9" spans="1:26" x14ac:dyDescent="0.2">
      <c r="A9" s="228" t="s">
        <v>411</v>
      </c>
      <c r="B9" s="228"/>
      <c r="C9" s="228"/>
      <c r="D9" s="228"/>
      <c r="E9" s="228"/>
      <c r="F9" s="228"/>
      <c r="G9" s="86">
        <v>3</v>
      </c>
      <c r="H9" s="89">
        <v>0</v>
      </c>
      <c r="I9" s="89">
        <v>0</v>
      </c>
      <c r="J9" s="89">
        <v>0</v>
      </c>
      <c r="K9" s="89">
        <v>0</v>
      </c>
      <c r="L9" s="89">
        <v>0</v>
      </c>
      <c r="M9" s="89">
        <v>0</v>
      </c>
      <c r="N9" s="89">
        <v>0</v>
      </c>
      <c r="O9" s="89">
        <v>0</v>
      </c>
      <c r="P9" s="89">
        <v>0</v>
      </c>
      <c r="Q9" s="89">
        <v>0</v>
      </c>
      <c r="R9" s="89">
        <v>0</v>
      </c>
      <c r="S9" s="89">
        <v>0</v>
      </c>
      <c r="T9" s="89">
        <v>0</v>
      </c>
      <c r="U9" s="89">
        <v>0</v>
      </c>
      <c r="V9" s="89">
        <v>0</v>
      </c>
      <c r="W9" s="89">
        <v>0</v>
      </c>
      <c r="X9" s="90">
        <f t="shared" si="0"/>
        <v>0</v>
      </c>
      <c r="Y9" s="89">
        <v>0</v>
      </c>
      <c r="Z9" s="90">
        <f t="shared" si="1"/>
        <v>0</v>
      </c>
    </row>
    <row r="10" spans="1:26" ht="22.5" customHeight="1" x14ac:dyDescent="0.2">
      <c r="A10" s="229" t="s">
        <v>412</v>
      </c>
      <c r="B10" s="229"/>
      <c r="C10" s="229"/>
      <c r="D10" s="229"/>
      <c r="E10" s="229"/>
      <c r="F10" s="229"/>
      <c r="G10" s="87">
        <v>4</v>
      </c>
      <c r="H10" s="91">
        <f>H7+H8+H9</f>
        <v>221915350</v>
      </c>
      <c r="I10" s="91">
        <f t="shared" ref="I10:V10" si="2">I7+I8+I9</f>
        <v>1283034.48</v>
      </c>
      <c r="J10" s="91">
        <f t="shared" si="2"/>
        <v>11095767.560000001</v>
      </c>
      <c r="K10" s="91">
        <f t="shared" si="2"/>
        <v>18158508.760000002</v>
      </c>
      <c r="L10" s="91">
        <f t="shared" si="2"/>
        <v>13743570.1</v>
      </c>
      <c r="M10" s="91">
        <f t="shared" si="2"/>
        <v>0</v>
      </c>
      <c r="N10" s="91">
        <f t="shared" si="2"/>
        <v>390640</v>
      </c>
      <c r="O10" s="91">
        <f t="shared" si="2"/>
        <v>0</v>
      </c>
      <c r="P10" s="91">
        <f t="shared" si="2"/>
        <v>39878.47</v>
      </c>
      <c r="Q10" s="91">
        <f t="shared" si="2"/>
        <v>0</v>
      </c>
      <c r="R10" s="91">
        <f t="shared" si="2"/>
        <v>0</v>
      </c>
      <c r="S10" s="91">
        <f t="shared" si="2"/>
        <v>0</v>
      </c>
      <c r="T10" s="91">
        <f t="shared" si="2"/>
        <v>0</v>
      </c>
      <c r="U10" s="91">
        <f>U7+U8+U9</f>
        <v>0</v>
      </c>
      <c r="V10" s="91">
        <f t="shared" si="2"/>
        <v>143538707.37</v>
      </c>
      <c r="W10" s="91">
        <f>W7+W8+W9</f>
        <v>24945219.25</v>
      </c>
      <c r="X10" s="91">
        <f>X7+X8+X9</f>
        <v>407623535.78999996</v>
      </c>
      <c r="Y10" s="91">
        <f t="shared" ref="Y10:Z10" si="3">Y7+Y8+Y9</f>
        <v>0</v>
      </c>
      <c r="Z10" s="91">
        <f t="shared" si="3"/>
        <v>407623535.78999996</v>
      </c>
    </row>
    <row r="11" spans="1:26" x14ac:dyDescent="0.2">
      <c r="A11" s="228" t="s">
        <v>413</v>
      </c>
      <c r="B11" s="228"/>
      <c r="C11" s="228"/>
      <c r="D11" s="228"/>
      <c r="E11" s="228"/>
      <c r="F11" s="228"/>
      <c r="G11" s="86">
        <v>5</v>
      </c>
      <c r="H11" s="88">
        <v>0</v>
      </c>
      <c r="I11" s="88">
        <v>0</v>
      </c>
      <c r="J11" s="88">
        <v>0</v>
      </c>
      <c r="K11" s="88">
        <v>0</v>
      </c>
      <c r="L11" s="88">
        <v>0</v>
      </c>
      <c r="M11" s="88">
        <v>0</v>
      </c>
      <c r="N11" s="88">
        <v>0</v>
      </c>
      <c r="O11" s="88">
        <v>0</v>
      </c>
      <c r="P11" s="88">
        <v>0</v>
      </c>
      <c r="Q11" s="88">
        <v>0</v>
      </c>
      <c r="R11" s="88">
        <v>0</v>
      </c>
      <c r="S11" s="88">
        <v>0</v>
      </c>
      <c r="T11" s="88">
        <v>0</v>
      </c>
      <c r="U11" s="89">
        <v>0</v>
      </c>
      <c r="V11" s="88">
        <v>0</v>
      </c>
      <c r="W11" s="89">
        <v>25932696.149999999</v>
      </c>
      <c r="X11" s="90">
        <f>H11+I11+J11+K11-L11+M11+N11+O11+P11+Q11+R11+V11+W11+S11+T11+U11</f>
        <v>25932696.149999999</v>
      </c>
      <c r="Y11" s="89">
        <v>0</v>
      </c>
      <c r="Z11" s="90">
        <f t="shared" ref="Z11:Z29" si="4">X11+Y11</f>
        <v>25932696.149999999</v>
      </c>
    </row>
    <row r="12" spans="1:26" x14ac:dyDescent="0.2">
      <c r="A12" s="228" t="s">
        <v>414</v>
      </c>
      <c r="B12" s="228"/>
      <c r="C12" s="228"/>
      <c r="D12" s="228"/>
      <c r="E12" s="228"/>
      <c r="F12" s="228"/>
      <c r="G12" s="86">
        <v>6</v>
      </c>
      <c r="H12" s="88">
        <v>0</v>
      </c>
      <c r="I12" s="88">
        <v>0</v>
      </c>
      <c r="J12" s="88">
        <v>0</v>
      </c>
      <c r="K12" s="88">
        <v>0</v>
      </c>
      <c r="L12" s="88">
        <v>0</v>
      </c>
      <c r="M12" s="88">
        <v>0</v>
      </c>
      <c r="N12" s="89">
        <v>0</v>
      </c>
      <c r="O12" s="88">
        <v>0</v>
      </c>
      <c r="P12" s="88">
        <v>0</v>
      </c>
      <c r="Q12" s="88">
        <v>0</v>
      </c>
      <c r="R12" s="88">
        <v>0</v>
      </c>
      <c r="S12" s="88">
        <v>0</v>
      </c>
      <c r="T12" s="89"/>
      <c r="U12" s="89">
        <v>0</v>
      </c>
      <c r="V12" s="88">
        <v>0</v>
      </c>
      <c r="W12" s="88">
        <v>0</v>
      </c>
      <c r="X12" s="90">
        <f t="shared" ref="X12:X29" si="5">H12+I12+J12+K12-L12+M12+N12+O12+P12+Q12+R12+V12+W12+S12+T12+U12</f>
        <v>0</v>
      </c>
      <c r="Y12" s="89">
        <v>0</v>
      </c>
      <c r="Z12" s="90">
        <f t="shared" si="4"/>
        <v>0</v>
      </c>
    </row>
    <row r="13" spans="1:26" ht="26.25" customHeight="1" x14ac:dyDescent="0.2">
      <c r="A13" s="228" t="s">
        <v>415</v>
      </c>
      <c r="B13" s="228"/>
      <c r="C13" s="228"/>
      <c r="D13" s="228"/>
      <c r="E13" s="228"/>
      <c r="F13" s="228"/>
      <c r="G13" s="86">
        <v>7</v>
      </c>
      <c r="H13" s="88">
        <v>0</v>
      </c>
      <c r="I13" s="88">
        <v>0</v>
      </c>
      <c r="J13" s="88">
        <v>0</v>
      </c>
      <c r="K13" s="88">
        <v>0</v>
      </c>
      <c r="L13" s="88">
        <v>0</v>
      </c>
      <c r="M13" s="88">
        <v>0</v>
      </c>
      <c r="N13" s="88">
        <v>0</v>
      </c>
      <c r="O13" s="89">
        <v>0</v>
      </c>
      <c r="P13" s="88">
        <v>0</v>
      </c>
      <c r="Q13" s="88">
        <v>0</v>
      </c>
      <c r="R13" s="88">
        <v>0</v>
      </c>
      <c r="S13" s="88">
        <v>0</v>
      </c>
      <c r="T13" s="88">
        <v>0</v>
      </c>
      <c r="U13" s="89">
        <v>0</v>
      </c>
      <c r="V13" s="89">
        <v>0</v>
      </c>
      <c r="W13" s="89">
        <v>0</v>
      </c>
      <c r="X13" s="90">
        <f t="shared" si="5"/>
        <v>0</v>
      </c>
      <c r="Y13" s="89">
        <v>0</v>
      </c>
      <c r="Z13" s="90">
        <f t="shared" si="4"/>
        <v>0</v>
      </c>
    </row>
    <row r="14" spans="1:26" ht="40.5" customHeight="1" x14ac:dyDescent="0.2">
      <c r="A14" s="228" t="s">
        <v>416</v>
      </c>
      <c r="B14" s="228"/>
      <c r="C14" s="228"/>
      <c r="D14" s="228"/>
      <c r="E14" s="228"/>
      <c r="F14" s="228"/>
      <c r="G14" s="86">
        <v>8</v>
      </c>
      <c r="H14" s="88">
        <v>0</v>
      </c>
      <c r="I14" s="88">
        <v>0</v>
      </c>
      <c r="J14" s="88">
        <v>0</v>
      </c>
      <c r="K14" s="88">
        <v>0</v>
      </c>
      <c r="L14" s="88">
        <v>0</v>
      </c>
      <c r="M14" s="88">
        <v>0</v>
      </c>
      <c r="N14" s="88">
        <v>0</v>
      </c>
      <c r="O14" s="88">
        <v>0</v>
      </c>
      <c r="P14" s="89">
        <v>-47554.559999999998</v>
      </c>
      <c r="Q14" s="88">
        <v>0</v>
      </c>
      <c r="R14" s="88">
        <v>0</v>
      </c>
      <c r="S14" s="88">
        <v>0</v>
      </c>
      <c r="T14" s="88">
        <v>0</v>
      </c>
      <c r="U14" s="89">
        <v>0</v>
      </c>
      <c r="V14" s="89">
        <v>-61624.14</v>
      </c>
      <c r="W14" s="89">
        <v>0</v>
      </c>
      <c r="X14" s="90">
        <f>H14+I14+J14+K14-L14+M14+N14+O14+P14+Q14+R14+V14+W14+S14+T14+U14</f>
        <v>-109178.7</v>
      </c>
      <c r="Y14" s="89">
        <v>0</v>
      </c>
      <c r="Z14" s="90">
        <f t="shared" si="4"/>
        <v>-109178.7</v>
      </c>
    </row>
    <row r="15" spans="1:26" x14ac:dyDescent="0.2">
      <c r="A15" s="228" t="s">
        <v>417</v>
      </c>
      <c r="B15" s="228"/>
      <c r="C15" s="228"/>
      <c r="D15" s="228"/>
      <c r="E15" s="228"/>
      <c r="F15" s="228"/>
      <c r="G15" s="86">
        <v>9</v>
      </c>
      <c r="H15" s="88">
        <v>0</v>
      </c>
      <c r="I15" s="88">
        <v>0</v>
      </c>
      <c r="J15" s="88">
        <v>0</v>
      </c>
      <c r="K15" s="88">
        <v>0</v>
      </c>
      <c r="L15" s="88">
        <v>0</v>
      </c>
      <c r="M15" s="88">
        <v>0</v>
      </c>
      <c r="N15" s="88">
        <v>0</v>
      </c>
      <c r="O15" s="88">
        <v>0</v>
      </c>
      <c r="P15" s="88">
        <v>0</v>
      </c>
      <c r="Q15" s="89">
        <v>0</v>
      </c>
      <c r="R15" s="88">
        <v>0</v>
      </c>
      <c r="S15" s="88">
        <v>0</v>
      </c>
      <c r="T15" s="88">
        <v>0</v>
      </c>
      <c r="U15" s="89">
        <v>0</v>
      </c>
      <c r="V15" s="89">
        <v>0</v>
      </c>
      <c r="W15" s="89">
        <v>0</v>
      </c>
      <c r="X15" s="90">
        <f t="shared" si="5"/>
        <v>0</v>
      </c>
      <c r="Y15" s="89">
        <v>0</v>
      </c>
      <c r="Z15" s="90">
        <f t="shared" si="4"/>
        <v>0</v>
      </c>
    </row>
    <row r="16" spans="1:26" ht="28.5" customHeight="1" x14ac:dyDescent="0.2">
      <c r="A16" s="228" t="s">
        <v>418</v>
      </c>
      <c r="B16" s="228"/>
      <c r="C16" s="228"/>
      <c r="D16" s="228"/>
      <c r="E16" s="228"/>
      <c r="F16" s="228"/>
      <c r="G16" s="86">
        <v>10</v>
      </c>
      <c r="H16" s="88">
        <v>0</v>
      </c>
      <c r="I16" s="88">
        <v>0</v>
      </c>
      <c r="J16" s="88">
        <v>0</v>
      </c>
      <c r="K16" s="88">
        <v>0</v>
      </c>
      <c r="L16" s="88">
        <v>0</v>
      </c>
      <c r="M16" s="88">
        <v>0</v>
      </c>
      <c r="N16" s="88">
        <v>0</v>
      </c>
      <c r="O16" s="88">
        <v>0</v>
      </c>
      <c r="P16" s="88">
        <v>0</v>
      </c>
      <c r="Q16" s="88">
        <v>0</v>
      </c>
      <c r="R16" s="89">
        <v>0</v>
      </c>
      <c r="S16" s="89">
        <v>0</v>
      </c>
      <c r="T16" s="89">
        <v>0</v>
      </c>
      <c r="U16" s="89">
        <v>0</v>
      </c>
      <c r="V16" s="89">
        <v>0</v>
      </c>
      <c r="W16" s="89">
        <v>0</v>
      </c>
      <c r="X16" s="90">
        <f t="shared" si="5"/>
        <v>0</v>
      </c>
      <c r="Y16" s="89">
        <v>0</v>
      </c>
      <c r="Z16" s="90">
        <f t="shared" si="4"/>
        <v>0</v>
      </c>
    </row>
    <row r="17" spans="1:26" ht="23.25" customHeight="1" x14ac:dyDescent="0.2">
      <c r="A17" s="228" t="s">
        <v>419</v>
      </c>
      <c r="B17" s="228"/>
      <c r="C17" s="228"/>
      <c r="D17" s="228"/>
      <c r="E17" s="228"/>
      <c r="F17" s="228"/>
      <c r="G17" s="86">
        <v>11</v>
      </c>
      <c r="H17" s="88">
        <v>0</v>
      </c>
      <c r="I17" s="88">
        <v>0</v>
      </c>
      <c r="J17" s="88">
        <v>0</v>
      </c>
      <c r="K17" s="88">
        <v>0</v>
      </c>
      <c r="L17" s="88">
        <v>0</v>
      </c>
      <c r="M17" s="88">
        <v>0</v>
      </c>
      <c r="N17" s="89">
        <v>0</v>
      </c>
      <c r="O17" s="89">
        <v>0</v>
      </c>
      <c r="P17" s="89">
        <v>0</v>
      </c>
      <c r="Q17" s="89">
        <v>0</v>
      </c>
      <c r="R17" s="89">
        <v>0</v>
      </c>
      <c r="S17" s="89">
        <v>0</v>
      </c>
      <c r="T17" s="89">
        <v>0</v>
      </c>
      <c r="U17" s="89">
        <v>0</v>
      </c>
      <c r="V17" s="89">
        <v>0</v>
      </c>
      <c r="W17" s="89">
        <v>0</v>
      </c>
      <c r="X17" s="90">
        <f t="shared" si="5"/>
        <v>0</v>
      </c>
      <c r="Y17" s="89">
        <v>0</v>
      </c>
      <c r="Z17" s="90">
        <f t="shared" si="4"/>
        <v>0</v>
      </c>
    </row>
    <row r="18" spans="1:26" x14ac:dyDescent="0.2">
      <c r="A18" s="228" t="s">
        <v>420</v>
      </c>
      <c r="B18" s="228"/>
      <c r="C18" s="228"/>
      <c r="D18" s="228"/>
      <c r="E18" s="228"/>
      <c r="F18" s="228"/>
      <c r="G18" s="86">
        <v>12</v>
      </c>
      <c r="H18" s="88">
        <v>0</v>
      </c>
      <c r="I18" s="88">
        <v>0</v>
      </c>
      <c r="J18" s="88">
        <v>0</v>
      </c>
      <c r="K18" s="88">
        <v>0</v>
      </c>
      <c r="L18" s="88">
        <v>0</v>
      </c>
      <c r="M18" s="88">
        <v>0</v>
      </c>
      <c r="N18" s="89">
        <v>0</v>
      </c>
      <c r="O18" s="89">
        <v>0</v>
      </c>
      <c r="P18" s="89">
        <v>0</v>
      </c>
      <c r="Q18" s="89">
        <v>0</v>
      </c>
      <c r="R18" s="89">
        <v>0</v>
      </c>
      <c r="S18" s="89">
        <v>0</v>
      </c>
      <c r="T18" s="89">
        <v>0</v>
      </c>
      <c r="U18" s="89">
        <v>0</v>
      </c>
      <c r="V18" s="89">
        <v>0</v>
      </c>
      <c r="W18" s="89">
        <v>0</v>
      </c>
      <c r="X18" s="90">
        <f t="shared" si="5"/>
        <v>0</v>
      </c>
      <c r="Y18" s="89">
        <v>0</v>
      </c>
      <c r="Z18" s="90">
        <f t="shared" si="4"/>
        <v>0</v>
      </c>
    </row>
    <row r="19" spans="1:26" x14ac:dyDescent="0.2">
      <c r="A19" s="228" t="s">
        <v>421</v>
      </c>
      <c r="B19" s="228"/>
      <c r="C19" s="228"/>
      <c r="D19" s="228"/>
      <c r="E19" s="228"/>
      <c r="F19" s="228"/>
      <c r="G19" s="86">
        <v>13</v>
      </c>
      <c r="H19" s="89">
        <v>0</v>
      </c>
      <c r="I19" s="89">
        <v>0</v>
      </c>
      <c r="J19" s="89">
        <v>0</v>
      </c>
      <c r="K19" s="89">
        <v>0</v>
      </c>
      <c r="L19" s="89">
        <v>0</v>
      </c>
      <c r="M19" s="89">
        <v>0</v>
      </c>
      <c r="N19" s="89">
        <v>0</v>
      </c>
      <c r="O19" s="89">
        <v>0</v>
      </c>
      <c r="P19" s="89">
        <v>0</v>
      </c>
      <c r="Q19" s="89">
        <v>0</v>
      </c>
      <c r="R19" s="89">
        <v>0</v>
      </c>
      <c r="S19" s="89">
        <v>0</v>
      </c>
      <c r="T19" s="89">
        <v>0</v>
      </c>
      <c r="U19" s="89">
        <v>0</v>
      </c>
      <c r="V19" s="89">
        <v>0</v>
      </c>
      <c r="W19" s="89">
        <v>0</v>
      </c>
      <c r="X19" s="90">
        <f t="shared" si="5"/>
        <v>0</v>
      </c>
      <c r="Y19" s="89">
        <v>0</v>
      </c>
      <c r="Z19" s="90">
        <f t="shared" si="4"/>
        <v>0</v>
      </c>
    </row>
    <row r="20" spans="1:26" x14ac:dyDescent="0.2">
      <c r="A20" s="228" t="s">
        <v>422</v>
      </c>
      <c r="B20" s="228"/>
      <c r="C20" s="228"/>
      <c r="D20" s="228"/>
      <c r="E20" s="228"/>
      <c r="F20" s="228"/>
      <c r="G20" s="86">
        <v>14</v>
      </c>
      <c r="H20" s="88">
        <v>0</v>
      </c>
      <c r="I20" s="88">
        <v>0</v>
      </c>
      <c r="J20" s="88">
        <v>0</v>
      </c>
      <c r="K20" s="88">
        <v>0</v>
      </c>
      <c r="L20" s="88">
        <v>0</v>
      </c>
      <c r="M20" s="88">
        <v>0</v>
      </c>
      <c r="N20" s="89">
        <v>0</v>
      </c>
      <c r="O20" s="89">
        <v>0</v>
      </c>
      <c r="P20" s="89">
        <v>7676.09</v>
      </c>
      <c r="Q20" s="89">
        <v>0</v>
      </c>
      <c r="R20" s="89">
        <v>0</v>
      </c>
      <c r="S20" s="89">
        <v>0</v>
      </c>
      <c r="T20" s="89">
        <v>0</v>
      </c>
      <c r="U20" s="89">
        <v>0</v>
      </c>
      <c r="V20" s="89">
        <v>0</v>
      </c>
      <c r="W20" s="89">
        <v>0</v>
      </c>
      <c r="X20" s="90">
        <f t="shared" si="5"/>
        <v>7676.09</v>
      </c>
      <c r="Y20" s="89">
        <v>0</v>
      </c>
      <c r="Z20" s="90">
        <f t="shared" si="4"/>
        <v>7676.09</v>
      </c>
    </row>
    <row r="21" spans="1:26" ht="30.75" customHeight="1" x14ac:dyDescent="0.2">
      <c r="A21" s="228" t="s">
        <v>423</v>
      </c>
      <c r="B21" s="228"/>
      <c r="C21" s="228"/>
      <c r="D21" s="228"/>
      <c r="E21" s="228"/>
      <c r="F21" s="228"/>
      <c r="G21" s="86">
        <v>15</v>
      </c>
      <c r="H21" s="89">
        <v>0</v>
      </c>
      <c r="I21" s="89">
        <v>0</v>
      </c>
      <c r="J21" s="89">
        <v>0</v>
      </c>
      <c r="K21" s="89">
        <v>0</v>
      </c>
      <c r="L21" s="89">
        <v>0</v>
      </c>
      <c r="M21" s="89">
        <v>0</v>
      </c>
      <c r="N21" s="89">
        <v>0</v>
      </c>
      <c r="O21" s="89">
        <v>0</v>
      </c>
      <c r="P21" s="89">
        <v>0</v>
      </c>
      <c r="Q21" s="89">
        <v>0</v>
      </c>
      <c r="R21" s="89">
        <v>0</v>
      </c>
      <c r="S21" s="89">
        <v>0</v>
      </c>
      <c r="T21" s="89">
        <v>0</v>
      </c>
      <c r="U21" s="89">
        <v>0</v>
      </c>
      <c r="V21" s="89">
        <v>0</v>
      </c>
      <c r="W21" s="89">
        <v>0</v>
      </c>
      <c r="X21" s="90">
        <f t="shared" si="5"/>
        <v>0</v>
      </c>
      <c r="Y21" s="89">
        <v>0</v>
      </c>
      <c r="Z21" s="90">
        <f t="shared" si="4"/>
        <v>0</v>
      </c>
    </row>
    <row r="22" spans="1:26" ht="28.5" customHeight="1" x14ac:dyDescent="0.2">
      <c r="A22" s="228" t="s">
        <v>424</v>
      </c>
      <c r="B22" s="228"/>
      <c r="C22" s="228"/>
      <c r="D22" s="228"/>
      <c r="E22" s="228"/>
      <c r="F22" s="228"/>
      <c r="G22" s="86">
        <v>16</v>
      </c>
      <c r="H22" s="89">
        <v>0</v>
      </c>
      <c r="I22" s="89">
        <v>0</v>
      </c>
      <c r="J22" s="89">
        <v>0</v>
      </c>
      <c r="K22" s="89">
        <v>0</v>
      </c>
      <c r="L22" s="89">
        <v>0</v>
      </c>
      <c r="M22" s="89">
        <v>0</v>
      </c>
      <c r="N22" s="89">
        <v>0</v>
      </c>
      <c r="O22" s="89">
        <v>0</v>
      </c>
      <c r="P22" s="89">
        <v>0</v>
      </c>
      <c r="Q22" s="89">
        <v>0</v>
      </c>
      <c r="R22" s="89">
        <v>0</v>
      </c>
      <c r="S22" s="89">
        <v>0</v>
      </c>
      <c r="T22" s="89">
        <v>0</v>
      </c>
      <c r="U22" s="89">
        <v>0</v>
      </c>
      <c r="V22" s="89">
        <v>0</v>
      </c>
      <c r="W22" s="89">
        <v>0</v>
      </c>
      <c r="X22" s="90">
        <f t="shared" si="5"/>
        <v>0</v>
      </c>
      <c r="Y22" s="89">
        <v>0</v>
      </c>
      <c r="Z22" s="90">
        <f t="shared" si="4"/>
        <v>0</v>
      </c>
    </row>
    <row r="23" spans="1:26" ht="26.25" customHeight="1" x14ac:dyDescent="0.2">
      <c r="A23" s="228" t="s">
        <v>425</v>
      </c>
      <c r="B23" s="228"/>
      <c r="C23" s="228"/>
      <c r="D23" s="228"/>
      <c r="E23" s="228"/>
      <c r="F23" s="228"/>
      <c r="G23" s="86">
        <v>17</v>
      </c>
      <c r="H23" s="89">
        <v>0</v>
      </c>
      <c r="I23" s="89">
        <v>0</v>
      </c>
      <c r="J23" s="89">
        <v>0</v>
      </c>
      <c r="K23" s="89">
        <v>0</v>
      </c>
      <c r="L23" s="89">
        <v>0</v>
      </c>
      <c r="M23" s="89">
        <v>0</v>
      </c>
      <c r="N23" s="89">
        <v>0</v>
      </c>
      <c r="O23" s="89">
        <v>0</v>
      </c>
      <c r="P23" s="89">
        <v>0</v>
      </c>
      <c r="Q23" s="89">
        <v>0</v>
      </c>
      <c r="R23" s="89">
        <v>0</v>
      </c>
      <c r="S23" s="89">
        <v>0</v>
      </c>
      <c r="T23" s="89">
        <v>0</v>
      </c>
      <c r="U23" s="89">
        <v>0</v>
      </c>
      <c r="V23" s="89">
        <v>0</v>
      </c>
      <c r="W23" s="89">
        <v>0</v>
      </c>
      <c r="X23" s="90">
        <f t="shared" si="5"/>
        <v>0</v>
      </c>
      <c r="Y23" s="89">
        <v>0</v>
      </c>
      <c r="Z23" s="90">
        <f t="shared" si="4"/>
        <v>0</v>
      </c>
    </row>
    <row r="24" spans="1:26" x14ac:dyDescent="0.2">
      <c r="A24" s="228" t="s">
        <v>426</v>
      </c>
      <c r="B24" s="228"/>
      <c r="C24" s="228"/>
      <c r="D24" s="228"/>
      <c r="E24" s="228"/>
      <c r="F24" s="228"/>
      <c r="G24" s="86">
        <v>18</v>
      </c>
      <c r="H24" s="89">
        <v>0</v>
      </c>
      <c r="I24" s="89">
        <v>0</v>
      </c>
      <c r="J24" s="89">
        <v>0</v>
      </c>
      <c r="K24" s="89">
        <v>0</v>
      </c>
      <c r="L24" s="89">
        <v>598729.89</v>
      </c>
      <c r="M24" s="89">
        <v>0</v>
      </c>
      <c r="N24" s="89">
        <v>0</v>
      </c>
      <c r="O24" s="89">
        <v>0</v>
      </c>
      <c r="P24" s="89">
        <v>0</v>
      </c>
      <c r="Q24" s="89">
        <v>0</v>
      </c>
      <c r="R24" s="89">
        <v>0</v>
      </c>
      <c r="S24" s="89">
        <v>0</v>
      </c>
      <c r="T24" s="89">
        <v>0</v>
      </c>
      <c r="U24" s="89">
        <v>0</v>
      </c>
      <c r="V24" s="89">
        <v>0</v>
      </c>
      <c r="W24" s="89">
        <v>0</v>
      </c>
      <c r="X24" s="90">
        <f t="shared" si="5"/>
        <v>-598729.89</v>
      </c>
      <c r="Y24" s="89">
        <v>0</v>
      </c>
      <c r="Z24" s="90">
        <f t="shared" si="4"/>
        <v>-598729.89</v>
      </c>
    </row>
    <row r="25" spans="1:26" x14ac:dyDescent="0.2">
      <c r="A25" s="228" t="s">
        <v>427</v>
      </c>
      <c r="B25" s="228"/>
      <c r="C25" s="228"/>
      <c r="D25" s="228"/>
      <c r="E25" s="228"/>
      <c r="F25" s="228"/>
      <c r="G25" s="86">
        <v>19</v>
      </c>
      <c r="H25" s="89">
        <v>0</v>
      </c>
      <c r="I25" s="89">
        <v>0</v>
      </c>
      <c r="J25" s="89">
        <v>0</v>
      </c>
      <c r="K25" s="89">
        <v>0</v>
      </c>
      <c r="L25" s="89">
        <v>0</v>
      </c>
      <c r="M25" s="89">
        <v>0</v>
      </c>
      <c r="N25" s="89">
        <v>0</v>
      </c>
      <c r="O25" s="89">
        <v>0</v>
      </c>
      <c r="P25" s="89">
        <v>0</v>
      </c>
      <c r="Q25" s="89">
        <v>0</v>
      </c>
      <c r="R25" s="89">
        <v>0</v>
      </c>
      <c r="S25" s="89">
        <v>0</v>
      </c>
      <c r="T25" s="89">
        <v>0</v>
      </c>
      <c r="U25" s="89">
        <v>0</v>
      </c>
      <c r="V25" s="89">
        <v>0</v>
      </c>
      <c r="W25" s="89">
        <v>0</v>
      </c>
      <c r="X25" s="90">
        <f t="shared" si="5"/>
        <v>0</v>
      </c>
      <c r="Y25" s="89">
        <v>0</v>
      </c>
      <c r="Z25" s="90">
        <f t="shared" ref="Z25" si="6">X25+Y25</f>
        <v>0</v>
      </c>
    </row>
    <row r="26" spans="1:26" x14ac:dyDescent="0.2">
      <c r="A26" s="228" t="s">
        <v>428</v>
      </c>
      <c r="B26" s="228"/>
      <c r="C26" s="228"/>
      <c r="D26" s="228"/>
      <c r="E26" s="228"/>
      <c r="F26" s="228"/>
      <c r="G26" s="86">
        <v>20</v>
      </c>
      <c r="H26" s="89">
        <v>0</v>
      </c>
      <c r="I26" s="89">
        <v>0</v>
      </c>
      <c r="J26" s="89">
        <v>0</v>
      </c>
      <c r="K26" s="89">
        <v>0</v>
      </c>
      <c r="L26" s="89">
        <v>0</v>
      </c>
      <c r="M26" s="89">
        <v>0</v>
      </c>
      <c r="N26" s="89">
        <v>0</v>
      </c>
      <c r="O26" s="89">
        <v>0</v>
      </c>
      <c r="P26" s="89">
        <v>0</v>
      </c>
      <c r="Q26" s="89">
        <v>0</v>
      </c>
      <c r="R26" s="89">
        <v>0</v>
      </c>
      <c r="S26" s="89">
        <v>0</v>
      </c>
      <c r="T26" s="89">
        <v>0</v>
      </c>
      <c r="U26" s="89">
        <v>0</v>
      </c>
      <c r="V26" s="89">
        <v>-27069072.940000001</v>
      </c>
      <c r="W26" s="89">
        <v>0</v>
      </c>
      <c r="X26" s="90">
        <f t="shared" si="5"/>
        <v>-27069072.940000001</v>
      </c>
      <c r="Y26" s="89">
        <v>0</v>
      </c>
      <c r="Z26" s="90">
        <f t="shared" si="4"/>
        <v>-27069072.940000001</v>
      </c>
    </row>
    <row r="27" spans="1:26" x14ac:dyDescent="0.2">
      <c r="A27" s="228" t="s">
        <v>429</v>
      </c>
      <c r="B27" s="228"/>
      <c r="C27" s="228"/>
      <c r="D27" s="228"/>
      <c r="E27" s="228"/>
      <c r="F27" s="228"/>
      <c r="G27" s="86">
        <v>21</v>
      </c>
      <c r="H27" s="89">
        <v>0</v>
      </c>
      <c r="I27" s="89">
        <v>332404.8</v>
      </c>
      <c r="J27" s="89">
        <v>0</v>
      </c>
      <c r="K27" s="89">
        <v>0</v>
      </c>
      <c r="L27" s="89">
        <v>-1717424.8</v>
      </c>
      <c r="M27" s="89">
        <v>0</v>
      </c>
      <c r="N27" s="89">
        <v>-6108.85</v>
      </c>
      <c r="O27" s="89">
        <v>0</v>
      </c>
      <c r="P27" s="89">
        <v>0</v>
      </c>
      <c r="Q27" s="89">
        <v>0</v>
      </c>
      <c r="R27" s="89">
        <v>0</v>
      </c>
      <c r="S27" s="89">
        <v>0</v>
      </c>
      <c r="T27" s="89">
        <v>0</v>
      </c>
      <c r="U27" s="89">
        <v>0</v>
      </c>
      <c r="V27" s="89">
        <v>370285.62</v>
      </c>
      <c r="W27" s="89">
        <v>0</v>
      </c>
      <c r="X27" s="90">
        <f t="shared" si="5"/>
        <v>2414006.37</v>
      </c>
      <c r="Y27" s="89">
        <v>0</v>
      </c>
      <c r="Z27" s="90">
        <f t="shared" si="4"/>
        <v>2414006.37</v>
      </c>
    </row>
    <row r="28" spans="1:26" x14ac:dyDescent="0.2">
      <c r="A28" s="228" t="s">
        <v>430</v>
      </c>
      <c r="B28" s="228"/>
      <c r="C28" s="228"/>
      <c r="D28" s="228"/>
      <c r="E28" s="228"/>
      <c r="F28" s="228"/>
      <c r="G28" s="86">
        <v>22</v>
      </c>
      <c r="H28" s="89">
        <v>0</v>
      </c>
      <c r="I28" s="89">
        <v>0</v>
      </c>
      <c r="J28" s="89">
        <v>0</v>
      </c>
      <c r="K28" s="89">
        <v>0</v>
      </c>
      <c r="L28" s="89">
        <v>0</v>
      </c>
      <c r="M28" s="89">
        <v>0</v>
      </c>
      <c r="N28" s="89">
        <v>0</v>
      </c>
      <c r="O28" s="89">
        <v>0</v>
      </c>
      <c r="P28" s="89">
        <v>0</v>
      </c>
      <c r="Q28" s="89">
        <v>0</v>
      </c>
      <c r="R28" s="89">
        <v>0</v>
      </c>
      <c r="S28" s="89">
        <v>0</v>
      </c>
      <c r="T28" s="89">
        <v>0</v>
      </c>
      <c r="U28" s="89">
        <v>0</v>
      </c>
      <c r="V28" s="89">
        <v>24945219.25</v>
      </c>
      <c r="W28" s="89">
        <v>-24945219.25</v>
      </c>
      <c r="X28" s="90">
        <f t="shared" si="5"/>
        <v>0</v>
      </c>
      <c r="Y28" s="89">
        <v>0</v>
      </c>
      <c r="Z28" s="90">
        <f t="shared" si="4"/>
        <v>0</v>
      </c>
    </row>
    <row r="29" spans="1:26" x14ac:dyDescent="0.2">
      <c r="A29" s="228" t="s">
        <v>431</v>
      </c>
      <c r="B29" s="228"/>
      <c r="C29" s="228"/>
      <c r="D29" s="228"/>
      <c r="E29" s="228"/>
      <c r="F29" s="228"/>
      <c r="G29" s="86">
        <v>23</v>
      </c>
      <c r="H29" s="89">
        <v>0</v>
      </c>
      <c r="I29" s="89">
        <v>0</v>
      </c>
      <c r="J29" s="89">
        <v>0</v>
      </c>
      <c r="K29" s="89">
        <v>0</v>
      </c>
      <c r="L29" s="89">
        <v>0</v>
      </c>
      <c r="M29" s="89">
        <v>0</v>
      </c>
      <c r="N29" s="89">
        <v>0</v>
      </c>
      <c r="O29" s="89">
        <v>0</v>
      </c>
      <c r="P29" s="89">
        <v>0</v>
      </c>
      <c r="Q29" s="89">
        <v>0</v>
      </c>
      <c r="R29" s="89">
        <v>0</v>
      </c>
      <c r="S29" s="89">
        <v>0</v>
      </c>
      <c r="T29" s="89">
        <v>0</v>
      </c>
      <c r="U29" s="89">
        <v>0</v>
      </c>
      <c r="V29" s="89">
        <v>0</v>
      </c>
      <c r="W29" s="89">
        <v>0</v>
      </c>
      <c r="X29" s="90">
        <f t="shared" si="5"/>
        <v>0</v>
      </c>
      <c r="Y29" s="89">
        <v>0</v>
      </c>
      <c r="Z29" s="90">
        <f t="shared" si="4"/>
        <v>0</v>
      </c>
    </row>
    <row r="30" spans="1:26" ht="27.75" customHeight="1" x14ac:dyDescent="0.2">
      <c r="A30" s="229" t="s">
        <v>432</v>
      </c>
      <c r="B30" s="229"/>
      <c r="C30" s="229"/>
      <c r="D30" s="229"/>
      <c r="E30" s="229"/>
      <c r="F30" s="229"/>
      <c r="G30" s="87">
        <v>24</v>
      </c>
      <c r="H30" s="91">
        <f>SUM(H10:H29)</f>
        <v>221915350</v>
      </c>
      <c r="I30" s="91">
        <f t="shared" ref="I30:Z30" si="7">SUM(I10:I29)</f>
        <v>1615439.28</v>
      </c>
      <c r="J30" s="91">
        <f t="shared" si="7"/>
        <v>11095767.560000001</v>
      </c>
      <c r="K30" s="91">
        <f t="shared" si="7"/>
        <v>18158508.760000002</v>
      </c>
      <c r="L30" s="91">
        <f t="shared" si="7"/>
        <v>12624875.189999999</v>
      </c>
      <c r="M30" s="91">
        <f t="shared" si="7"/>
        <v>0</v>
      </c>
      <c r="N30" s="91">
        <f t="shared" si="7"/>
        <v>384531.15</v>
      </c>
      <c r="O30" s="91">
        <f t="shared" si="7"/>
        <v>0</v>
      </c>
      <c r="P30" s="91">
        <f t="shared" si="7"/>
        <v>3.637978807091713E-12</v>
      </c>
      <c r="Q30" s="91">
        <f t="shared" si="7"/>
        <v>0</v>
      </c>
      <c r="R30" s="91">
        <f t="shared" si="7"/>
        <v>0</v>
      </c>
      <c r="S30" s="91">
        <f t="shared" si="7"/>
        <v>0</v>
      </c>
      <c r="T30" s="91">
        <f t="shared" si="7"/>
        <v>0</v>
      </c>
      <c r="U30" s="91">
        <f t="shared" si="7"/>
        <v>0</v>
      </c>
      <c r="V30" s="91">
        <f t="shared" si="7"/>
        <v>141723515.16000003</v>
      </c>
      <c r="W30" s="91">
        <f t="shared" si="7"/>
        <v>25932696.149999999</v>
      </c>
      <c r="X30" s="91">
        <f>SUM(X10:X29)</f>
        <v>408200932.86999995</v>
      </c>
      <c r="Y30" s="91">
        <f t="shared" si="7"/>
        <v>0</v>
      </c>
      <c r="Z30" s="91">
        <f t="shared" si="7"/>
        <v>408200932.86999995</v>
      </c>
    </row>
    <row r="31" spans="1:26" x14ac:dyDescent="0.2">
      <c r="A31" s="236" t="s">
        <v>433</v>
      </c>
      <c r="B31" s="238"/>
      <c r="C31" s="238"/>
      <c r="D31" s="238"/>
      <c r="E31" s="238"/>
      <c r="F31" s="238"/>
      <c r="G31" s="238"/>
      <c r="H31" s="238"/>
      <c r="I31" s="238"/>
      <c r="J31" s="238"/>
      <c r="K31" s="238"/>
      <c r="L31" s="238"/>
      <c r="M31" s="238"/>
      <c r="N31" s="238"/>
      <c r="O31" s="238"/>
      <c r="P31" s="238"/>
      <c r="Q31" s="238"/>
      <c r="R31" s="238"/>
      <c r="S31" s="238"/>
      <c r="T31" s="238"/>
      <c r="U31" s="238"/>
      <c r="V31" s="238"/>
      <c r="W31" s="238"/>
      <c r="X31" s="238"/>
      <c r="Y31" s="238"/>
      <c r="Z31" s="238"/>
    </row>
    <row r="32" spans="1:26" ht="36.75" customHeight="1" x14ac:dyDescent="0.2">
      <c r="A32" s="240" t="s">
        <v>434</v>
      </c>
      <c r="B32" s="240"/>
      <c r="C32" s="240"/>
      <c r="D32" s="240"/>
      <c r="E32" s="240"/>
      <c r="F32" s="240"/>
      <c r="G32" s="87">
        <v>25</v>
      </c>
      <c r="H32" s="91">
        <f>SUM(H12:H20)</f>
        <v>0</v>
      </c>
      <c r="I32" s="91">
        <f t="shared" ref="I32:Z32" si="8">SUM(I12:I20)</f>
        <v>0</v>
      </c>
      <c r="J32" s="91">
        <f t="shared" si="8"/>
        <v>0</v>
      </c>
      <c r="K32" s="91">
        <f t="shared" si="8"/>
        <v>0</v>
      </c>
      <c r="L32" s="91">
        <f t="shared" si="8"/>
        <v>0</v>
      </c>
      <c r="M32" s="91">
        <f t="shared" si="8"/>
        <v>0</v>
      </c>
      <c r="N32" s="91">
        <f t="shared" si="8"/>
        <v>0</v>
      </c>
      <c r="O32" s="91">
        <f t="shared" si="8"/>
        <v>0</v>
      </c>
      <c r="P32" s="91">
        <f t="shared" si="8"/>
        <v>-39878.47</v>
      </c>
      <c r="Q32" s="91">
        <f t="shared" si="8"/>
        <v>0</v>
      </c>
      <c r="R32" s="91">
        <f t="shared" si="8"/>
        <v>0</v>
      </c>
      <c r="S32" s="91">
        <f t="shared" si="8"/>
        <v>0</v>
      </c>
      <c r="T32" s="91">
        <f t="shared" si="8"/>
        <v>0</v>
      </c>
      <c r="U32" s="91">
        <f t="shared" ref="U32" si="9">SUM(U12:U20)</f>
        <v>0</v>
      </c>
      <c r="V32" s="91">
        <f t="shared" si="8"/>
        <v>-61624.14</v>
      </c>
      <c r="W32" s="91">
        <f t="shared" si="8"/>
        <v>0</v>
      </c>
      <c r="X32" s="91">
        <f>SUM(X12:X20)</f>
        <v>-101502.61</v>
      </c>
      <c r="Y32" s="91">
        <f t="shared" si="8"/>
        <v>0</v>
      </c>
      <c r="Z32" s="91">
        <f t="shared" si="8"/>
        <v>-101502.61</v>
      </c>
    </row>
    <row r="33" spans="1:26" ht="31.5" customHeight="1" x14ac:dyDescent="0.2">
      <c r="A33" s="240" t="s">
        <v>435</v>
      </c>
      <c r="B33" s="240"/>
      <c r="C33" s="240"/>
      <c r="D33" s="240"/>
      <c r="E33" s="240"/>
      <c r="F33" s="240"/>
      <c r="G33" s="87">
        <v>26</v>
      </c>
      <c r="H33" s="91">
        <f>H11+H32</f>
        <v>0</v>
      </c>
      <c r="I33" s="91">
        <f t="shared" ref="I33:Z33" si="10">I11+I32</f>
        <v>0</v>
      </c>
      <c r="J33" s="91">
        <f t="shared" si="10"/>
        <v>0</v>
      </c>
      <c r="K33" s="91">
        <f t="shared" si="10"/>
        <v>0</v>
      </c>
      <c r="L33" s="91">
        <f t="shared" si="10"/>
        <v>0</v>
      </c>
      <c r="M33" s="91">
        <f t="shared" si="10"/>
        <v>0</v>
      </c>
      <c r="N33" s="91">
        <f t="shared" si="10"/>
        <v>0</v>
      </c>
      <c r="O33" s="91">
        <f t="shared" si="10"/>
        <v>0</v>
      </c>
      <c r="P33" s="91">
        <f t="shared" si="10"/>
        <v>-39878.47</v>
      </c>
      <c r="Q33" s="91">
        <f t="shared" si="10"/>
        <v>0</v>
      </c>
      <c r="R33" s="91">
        <f t="shared" si="10"/>
        <v>0</v>
      </c>
      <c r="S33" s="91">
        <f t="shared" si="10"/>
        <v>0</v>
      </c>
      <c r="T33" s="91">
        <f t="shared" si="10"/>
        <v>0</v>
      </c>
      <c r="U33" s="91">
        <f t="shared" ref="U33" si="11">U11+U32</f>
        <v>0</v>
      </c>
      <c r="V33" s="91">
        <f t="shared" si="10"/>
        <v>-61624.14</v>
      </c>
      <c r="W33" s="91">
        <f t="shared" si="10"/>
        <v>25932696.149999999</v>
      </c>
      <c r="X33" s="91">
        <f>X11+X32</f>
        <v>25831193.539999999</v>
      </c>
      <c r="Y33" s="91">
        <f t="shared" si="10"/>
        <v>0</v>
      </c>
      <c r="Z33" s="91">
        <f t="shared" si="10"/>
        <v>25831193.539999999</v>
      </c>
    </row>
    <row r="34" spans="1:26" ht="30.75" customHeight="1" x14ac:dyDescent="0.2">
      <c r="A34" s="240" t="s">
        <v>436</v>
      </c>
      <c r="B34" s="240"/>
      <c r="C34" s="240"/>
      <c r="D34" s="240"/>
      <c r="E34" s="240"/>
      <c r="F34" s="240"/>
      <c r="G34" s="87">
        <v>27</v>
      </c>
      <c r="H34" s="91">
        <f>SUM(H21:H29)</f>
        <v>0</v>
      </c>
      <c r="I34" s="91">
        <f t="shared" ref="I34:Z34" si="12">SUM(I21:I29)</f>
        <v>332404.8</v>
      </c>
      <c r="J34" s="91">
        <f t="shared" si="12"/>
        <v>0</v>
      </c>
      <c r="K34" s="91">
        <f t="shared" si="12"/>
        <v>0</v>
      </c>
      <c r="L34" s="91">
        <f t="shared" si="12"/>
        <v>-1118694.9100000001</v>
      </c>
      <c r="M34" s="91">
        <f t="shared" si="12"/>
        <v>0</v>
      </c>
      <c r="N34" s="91">
        <f t="shared" si="12"/>
        <v>-6108.85</v>
      </c>
      <c r="O34" s="91">
        <f t="shared" si="12"/>
        <v>0</v>
      </c>
      <c r="P34" s="91">
        <f t="shared" si="12"/>
        <v>0</v>
      </c>
      <c r="Q34" s="91">
        <f t="shared" si="12"/>
        <v>0</v>
      </c>
      <c r="R34" s="91">
        <f t="shared" si="12"/>
        <v>0</v>
      </c>
      <c r="S34" s="91">
        <f t="shared" si="12"/>
        <v>0</v>
      </c>
      <c r="T34" s="91">
        <f t="shared" si="12"/>
        <v>0</v>
      </c>
      <c r="U34" s="91">
        <f t="shared" ref="U34" si="13">SUM(U21:U29)</f>
        <v>0</v>
      </c>
      <c r="V34" s="91">
        <f t="shared" si="12"/>
        <v>-1753568.0700000003</v>
      </c>
      <c r="W34" s="91">
        <f t="shared" si="12"/>
        <v>-24945219.25</v>
      </c>
      <c r="X34" s="91">
        <f>SUM(X21:X29)</f>
        <v>-25253796.460000001</v>
      </c>
      <c r="Y34" s="91">
        <f t="shared" si="12"/>
        <v>0</v>
      </c>
      <c r="Z34" s="91">
        <f t="shared" si="12"/>
        <v>-25253796.460000001</v>
      </c>
    </row>
    <row r="35" spans="1:26" x14ac:dyDescent="0.2">
      <c r="A35" s="236" t="s">
        <v>163</v>
      </c>
      <c r="B35" s="232"/>
      <c r="C35" s="232"/>
      <c r="D35" s="232"/>
      <c r="E35" s="232"/>
      <c r="F35" s="232"/>
      <c r="G35" s="232"/>
      <c r="H35" s="232"/>
      <c r="I35" s="232"/>
      <c r="J35" s="232"/>
      <c r="K35" s="232"/>
      <c r="L35" s="232"/>
      <c r="M35" s="232"/>
      <c r="N35" s="232"/>
      <c r="O35" s="232"/>
      <c r="P35" s="232"/>
      <c r="Q35" s="232"/>
      <c r="R35" s="232"/>
      <c r="S35" s="232"/>
      <c r="T35" s="232"/>
      <c r="U35" s="232"/>
      <c r="V35" s="232"/>
      <c r="W35" s="232"/>
      <c r="X35" s="232"/>
      <c r="Y35" s="232"/>
      <c r="Z35" s="232"/>
    </row>
    <row r="36" spans="1:26" x14ac:dyDescent="0.2">
      <c r="A36" s="239" t="s">
        <v>437</v>
      </c>
      <c r="B36" s="239"/>
      <c r="C36" s="239"/>
      <c r="D36" s="239"/>
      <c r="E36" s="239"/>
      <c r="F36" s="239"/>
      <c r="G36" s="86">
        <v>28</v>
      </c>
      <c r="H36" s="89">
        <v>221915350</v>
      </c>
      <c r="I36" s="89">
        <v>1615439.28</v>
      </c>
      <c r="J36" s="89">
        <v>11095767.560000001</v>
      </c>
      <c r="K36" s="89">
        <v>18158508.760000002</v>
      </c>
      <c r="L36" s="89">
        <v>12624875.189999999</v>
      </c>
      <c r="M36" s="89">
        <v>0</v>
      </c>
      <c r="N36" s="89">
        <v>384531.15</v>
      </c>
      <c r="O36" s="89">
        <v>0</v>
      </c>
      <c r="P36" s="89">
        <v>0</v>
      </c>
      <c r="Q36" s="89">
        <v>0</v>
      </c>
      <c r="R36" s="89">
        <v>0</v>
      </c>
      <c r="S36" s="89">
        <v>0</v>
      </c>
      <c r="T36" s="89">
        <v>0</v>
      </c>
      <c r="U36" s="89">
        <v>0</v>
      </c>
      <c r="V36" s="89">
        <v>141723515.16000003</v>
      </c>
      <c r="W36" s="89">
        <v>25932696.149999999</v>
      </c>
      <c r="X36" s="90">
        <f>H36+I36+J36+K36-L36+M36+N36+O36+P36+Q36+R36+V36+W36+S36+T36+U36</f>
        <v>408200932.87</v>
      </c>
      <c r="Y36" s="89">
        <v>0</v>
      </c>
      <c r="Z36" s="90">
        <f t="shared" ref="Z36:Z38" si="14">X36+Y36</f>
        <v>408200932.87</v>
      </c>
    </row>
    <row r="37" spans="1:26" x14ac:dyDescent="0.2">
      <c r="A37" s="228" t="s">
        <v>410</v>
      </c>
      <c r="B37" s="228"/>
      <c r="C37" s="228"/>
      <c r="D37" s="228"/>
      <c r="E37" s="228"/>
      <c r="F37" s="228"/>
      <c r="G37" s="86">
        <v>29</v>
      </c>
      <c r="H37" s="89">
        <v>0</v>
      </c>
      <c r="I37" s="89">
        <v>0</v>
      </c>
      <c r="J37" s="89">
        <v>0</v>
      </c>
      <c r="K37" s="89">
        <v>0</v>
      </c>
      <c r="L37" s="89">
        <v>0</v>
      </c>
      <c r="M37" s="89">
        <v>0</v>
      </c>
      <c r="N37" s="89">
        <v>0</v>
      </c>
      <c r="O37" s="89">
        <v>0</v>
      </c>
      <c r="P37" s="89">
        <v>0</v>
      </c>
      <c r="Q37" s="89">
        <v>0</v>
      </c>
      <c r="R37" s="89">
        <v>0</v>
      </c>
      <c r="S37" s="89">
        <v>0</v>
      </c>
      <c r="T37" s="89">
        <v>0</v>
      </c>
      <c r="U37" s="89">
        <v>0</v>
      </c>
      <c r="V37" s="89">
        <v>0</v>
      </c>
      <c r="W37" s="89">
        <v>0</v>
      </c>
      <c r="X37" s="90">
        <f>H37+I37+J37+K37-L37+M37+N37+O37+P37+Q37+R37+V37+W37+S37+T37+U37</f>
        <v>0</v>
      </c>
      <c r="Y37" s="89">
        <v>0</v>
      </c>
      <c r="Z37" s="90">
        <f t="shared" si="14"/>
        <v>0</v>
      </c>
    </row>
    <row r="38" spans="1:26" x14ac:dyDescent="0.2">
      <c r="A38" s="228" t="s">
        <v>411</v>
      </c>
      <c r="B38" s="228"/>
      <c r="C38" s="228"/>
      <c r="D38" s="228"/>
      <c r="E38" s="228"/>
      <c r="F38" s="228"/>
      <c r="G38" s="86">
        <v>30</v>
      </c>
      <c r="H38" s="89">
        <v>0</v>
      </c>
      <c r="I38" s="89">
        <v>0</v>
      </c>
      <c r="J38" s="89">
        <v>0</v>
      </c>
      <c r="K38" s="89">
        <v>0</v>
      </c>
      <c r="L38" s="89">
        <v>0</v>
      </c>
      <c r="M38" s="89">
        <v>0</v>
      </c>
      <c r="N38" s="89">
        <v>0</v>
      </c>
      <c r="O38" s="89">
        <v>0</v>
      </c>
      <c r="P38" s="89">
        <v>0</v>
      </c>
      <c r="Q38" s="89">
        <v>0</v>
      </c>
      <c r="R38" s="89">
        <v>0</v>
      </c>
      <c r="S38" s="89">
        <v>0</v>
      </c>
      <c r="T38" s="89">
        <v>0</v>
      </c>
      <c r="U38" s="89">
        <v>0</v>
      </c>
      <c r="V38" s="89">
        <v>0</v>
      </c>
      <c r="W38" s="89">
        <v>0</v>
      </c>
      <c r="X38" s="90">
        <f t="shared" ref="X38" si="15">H38+I38+J38+K38-L38+M38+N38+O38+P38+Q38+R38+V38+W38+S38+T38+U38</f>
        <v>0</v>
      </c>
      <c r="Y38" s="89">
        <v>0</v>
      </c>
      <c r="Z38" s="90">
        <f t="shared" si="14"/>
        <v>0</v>
      </c>
    </row>
    <row r="39" spans="1:26" ht="25.5" customHeight="1" x14ac:dyDescent="0.2">
      <c r="A39" s="229" t="s">
        <v>438</v>
      </c>
      <c r="B39" s="229"/>
      <c r="C39" s="229"/>
      <c r="D39" s="229"/>
      <c r="E39" s="229"/>
      <c r="F39" s="229"/>
      <c r="G39" s="87">
        <v>31</v>
      </c>
      <c r="H39" s="91">
        <f>H36+H37+H38</f>
        <v>221915350</v>
      </c>
      <c r="I39" s="91">
        <f t="shared" ref="I39:V39" si="16">I36+I37+I38</f>
        <v>1615439.28</v>
      </c>
      <c r="J39" s="91">
        <f t="shared" si="16"/>
        <v>11095767.560000001</v>
      </c>
      <c r="K39" s="91">
        <f t="shared" si="16"/>
        <v>18158508.760000002</v>
      </c>
      <c r="L39" s="91">
        <f t="shared" si="16"/>
        <v>12624875.189999999</v>
      </c>
      <c r="M39" s="91">
        <f t="shared" si="16"/>
        <v>0</v>
      </c>
      <c r="N39" s="91">
        <f t="shared" si="16"/>
        <v>384531.15</v>
      </c>
      <c r="O39" s="91">
        <f t="shared" si="16"/>
        <v>0</v>
      </c>
      <c r="P39" s="91">
        <f t="shared" si="16"/>
        <v>0</v>
      </c>
      <c r="Q39" s="91">
        <f t="shared" si="16"/>
        <v>0</v>
      </c>
      <c r="R39" s="91">
        <f t="shared" si="16"/>
        <v>0</v>
      </c>
      <c r="S39" s="91">
        <f t="shared" si="16"/>
        <v>0</v>
      </c>
      <c r="T39" s="91">
        <f t="shared" si="16"/>
        <v>0</v>
      </c>
      <c r="U39" s="91">
        <f t="shared" si="16"/>
        <v>0</v>
      </c>
      <c r="V39" s="91">
        <f t="shared" si="16"/>
        <v>141723515.16000003</v>
      </c>
      <c r="W39" s="91">
        <f>W36+W37+W38</f>
        <v>25932696.149999999</v>
      </c>
      <c r="X39" s="91">
        <f>X36+X37+X38</f>
        <v>408200932.87</v>
      </c>
      <c r="Y39" s="91">
        <f>Y36+Y37+Y38</f>
        <v>0</v>
      </c>
      <c r="Z39" s="91">
        <f>Z36+Z37+Z38</f>
        <v>408200932.87</v>
      </c>
    </row>
    <row r="40" spans="1:26" x14ac:dyDescent="0.2">
      <c r="A40" s="228" t="s">
        <v>413</v>
      </c>
      <c r="B40" s="228"/>
      <c r="C40" s="228"/>
      <c r="D40" s="228"/>
      <c r="E40" s="228"/>
      <c r="F40" s="228"/>
      <c r="G40" s="86">
        <v>32</v>
      </c>
      <c r="H40" s="88">
        <v>0</v>
      </c>
      <c r="I40" s="88">
        <v>0</v>
      </c>
      <c r="J40" s="88">
        <v>0</v>
      </c>
      <c r="K40" s="88">
        <v>0</v>
      </c>
      <c r="L40" s="88">
        <v>0</v>
      </c>
      <c r="M40" s="88">
        <v>0</v>
      </c>
      <c r="N40" s="88">
        <v>0</v>
      </c>
      <c r="O40" s="88">
        <v>0</v>
      </c>
      <c r="P40" s="88">
        <v>0</v>
      </c>
      <c r="Q40" s="88">
        <v>0</v>
      </c>
      <c r="R40" s="88">
        <v>0</v>
      </c>
      <c r="S40" s="88">
        <v>0</v>
      </c>
      <c r="T40" s="88">
        <v>0</v>
      </c>
      <c r="U40" s="89">
        <v>0</v>
      </c>
      <c r="V40" s="88">
        <v>0</v>
      </c>
      <c r="W40" s="89">
        <v>40634505.770000003</v>
      </c>
      <c r="X40" s="90">
        <f>H40+I40+J40+K40-L40+M40+N40+O40+P40+Q40+R40+V40+W40+S40+T40+U40</f>
        <v>40634505.770000003</v>
      </c>
      <c r="Y40" s="89">
        <v>0</v>
      </c>
      <c r="Z40" s="90">
        <f t="shared" ref="Z40:Z58" si="17">X40+Y40</f>
        <v>40634505.770000003</v>
      </c>
    </row>
    <row r="41" spans="1:26" x14ac:dyDescent="0.2">
      <c r="A41" s="228" t="s">
        <v>414</v>
      </c>
      <c r="B41" s="228"/>
      <c r="C41" s="228"/>
      <c r="D41" s="228"/>
      <c r="E41" s="228"/>
      <c r="F41" s="228"/>
      <c r="G41" s="86">
        <v>33</v>
      </c>
      <c r="H41" s="88">
        <v>0</v>
      </c>
      <c r="I41" s="88">
        <v>0</v>
      </c>
      <c r="J41" s="88">
        <v>0</v>
      </c>
      <c r="K41" s="88">
        <v>0</v>
      </c>
      <c r="L41" s="88">
        <v>0</v>
      </c>
      <c r="M41" s="88">
        <v>0</v>
      </c>
      <c r="N41" s="89">
        <v>0</v>
      </c>
      <c r="O41" s="88">
        <v>0</v>
      </c>
      <c r="P41" s="88">
        <v>0</v>
      </c>
      <c r="Q41" s="88">
        <v>0</v>
      </c>
      <c r="R41" s="88">
        <v>0</v>
      </c>
      <c r="S41" s="88">
        <v>0</v>
      </c>
      <c r="T41" s="89">
        <v>0</v>
      </c>
      <c r="U41" s="89">
        <v>0</v>
      </c>
      <c r="V41" s="88">
        <v>0</v>
      </c>
      <c r="W41" s="88">
        <v>0</v>
      </c>
      <c r="X41" s="90">
        <f t="shared" ref="X41:X58" si="18">H41+I41+J41+K41-L41+M41+N41+O41+P41+Q41+R41+V41+W41+S41+T41+U41</f>
        <v>0</v>
      </c>
      <c r="Y41" s="89">
        <v>0</v>
      </c>
      <c r="Z41" s="90">
        <f t="shared" si="17"/>
        <v>0</v>
      </c>
    </row>
    <row r="42" spans="1:26" ht="27" customHeight="1" x14ac:dyDescent="0.2">
      <c r="A42" s="228" t="s">
        <v>415</v>
      </c>
      <c r="B42" s="228"/>
      <c r="C42" s="228"/>
      <c r="D42" s="228"/>
      <c r="E42" s="228"/>
      <c r="F42" s="228"/>
      <c r="G42" s="86">
        <v>34</v>
      </c>
      <c r="H42" s="88">
        <v>0</v>
      </c>
      <c r="I42" s="88">
        <v>0</v>
      </c>
      <c r="J42" s="88">
        <v>0</v>
      </c>
      <c r="K42" s="88">
        <v>0</v>
      </c>
      <c r="L42" s="88">
        <v>0</v>
      </c>
      <c r="M42" s="88">
        <v>0</v>
      </c>
      <c r="N42" s="88">
        <v>0</v>
      </c>
      <c r="O42" s="89">
        <v>0</v>
      </c>
      <c r="P42" s="88">
        <v>0</v>
      </c>
      <c r="Q42" s="88">
        <v>0</v>
      </c>
      <c r="R42" s="88">
        <v>0</v>
      </c>
      <c r="S42" s="88">
        <v>0</v>
      </c>
      <c r="T42" s="88">
        <v>0</v>
      </c>
      <c r="U42" s="89">
        <v>0</v>
      </c>
      <c r="V42" s="89">
        <v>0</v>
      </c>
      <c r="W42" s="89">
        <v>0</v>
      </c>
      <c r="X42" s="90">
        <f t="shared" si="18"/>
        <v>0</v>
      </c>
      <c r="Y42" s="89">
        <v>0</v>
      </c>
      <c r="Z42" s="90">
        <f t="shared" si="17"/>
        <v>0</v>
      </c>
    </row>
    <row r="43" spans="1:26" ht="37.5" customHeight="1" x14ac:dyDescent="0.2">
      <c r="A43" s="228" t="s">
        <v>416</v>
      </c>
      <c r="B43" s="228"/>
      <c r="C43" s="228"/>
      <c r="D43" s="228"/>
      <c r="E43" s="228"/>
      <c r="F43" s="228"/>
      <c r="G43" s="86">
        <v>35</v>
      </c>
      <c r="H43" s="88">
        <v>0</v>
      </c>
      <c r="I43" s="88">
        <v>0</v>
      </c>
      <c r="J43" s="88">
        <v>0</v>
      </c>
      <c r="K43" s="88">
        <v>0</v>
      </c>
      <c r="L43" s="88">
        <v>0</v>
      </c>
      <c r="M43" s="88">
        <v>0</v>
      </c>
      <c r="N43" s="88">
        <v>0</v>
      </c>
      <c r="O43" s="88">
        <v>0</v>
      </c>
      <c r="P43" s="89">
        <v>0</v>
      </c>
      <c r="Q43" s="88">
        <v>0</v>
      </c>
      <c r="R43" s="88">
        <v>0</v>
      </c>
      <c r="S43" s="88">
        <v>0</v>
      </c>
      <c r="T43" s="88">
        <v>0</v>
      </c>
      <c r="U43" s="89">
        <v>0</v>
      </c>
      <c r="V43" s="89">
        <v>0</v>
      </c>
      <c r="W43" s="89">
        <v>0</v>
      </c>
      <c r="X43" s="90">
        <f t="shared" si="18"/>
        <v>0</v>
      </c>
      <c r="Y43" s="89">
        <v>0</v>
      </c>
      <c r="Z43" s="90">
        <f t="shared" si="17"/>
        <v>0</v>
      </c>
    </row>
    <row r="44" spans="1:26" ht="21" customHeight="1" x14ac:dyDescent="0.2">
      <c r="A44" s="228" t="s">
        <v>417</v>
      </c>
      <c r="B44" s="228"/>
      <c r="C44" s="228"/>
      <c r="D44" s="228"/>
      <c r="E44" s="228"/>
      <c r="F44" s="228"/>
      <c r="G44" s="86">
        <v>36</v>
      </c>
      <c r="H44" s="88">
        <v>0</v>
      </c>
      <c r="I44" s="88">
        <v>0</v>
      </c>
      <c r="J44" s="88">
        <v>0</v>
      </c>
      <c r="K44" s="88">
        <v>0</v>
      </c>
      <c r="L44" s="88">
        <v>0</v>
      </c>
      <c r="M44" s="88">
        <v>0</v>
      </c>
      <c r="N44" s="88">
        <v>0</v>
      </c>
      <c r="O44" s="88">
        <v>0</v>
      </c>
      <c r="P44" s="88">
        <v>0</v>
      </c>
      <c r="Q44" s="89">
        <v>0</v>
      </c>
      <c r="R44" s="88">
        <v>0</v>
      </c>
      <c r="S44" s="88">
        <v>0</v>
      </c>
      <c r="T44" s="88">
        <v>0</v>
      </c>
      <c r="U44" s="89">
        <v>0</v>
      </c>
      <c r="V44" s="89">
        <v>0</v>
      </c>
      <c r="W44" s="89">
        <v>0</v>
      </c>
      <c r="X44" s="90">
        <f t="shared" si="18"/>
        <v>0</v>
      </c>
      <c r="Y44" s="89">
        <v>0</v>
      </c>
      <c r="Z44" s="90">
        <f t="shared" si="17"/>
        <v>0</v>
      </c>
    </row>
    <row r="45" spans="1:26" ht="29.25" customHeight="1" x14ac:dyDescent="0.2">
      <c r="A45" s="228" t="s">
        <v>418</v>
      </c>
      <c r="B45" s="228"/>
      <c r="C45" s="228"/>
      <c r="D45" s="228"/>
      <c r="E45" s="228"/>
      <c r="F45" s="228"/>
      <c r="G45" s="86">
        <v>37</v>
      </c>
      <c r="H45" s="88">
        <v>0</v>
      </c>
      <c r="I45" s="88">
        <v>0</v>
      </c>
      <c r="J45" s="88">
        <v>0</v>
      </c>
      <c r="K45" s="88">
        <v>0</v>
      </c>
      <c r="L45" s="88">
        <v>0</v>
      </c>
      <c r="M45" s="88">
        <v>0</v>
      </c>
      <c r="N45" s="88">
        <v>0</v>
      </c>
      <c r="O45" s="88">
        <v>0</v>
      </c>
      <c r="P45" s="88">
        <v>0</v>
      </c>
      <c r="Q45" s="88">
        <v>0</v>
      </c>
      <c r="R45" s="89">
        <v>0</v>
      </c>
      <c r="S45" s="89">
        <v>0</v>
      </c>
      <c r="T45" s="89">
        <v>0</v>
      </c>
      <c r="U45" s="89">
        <v>0</v>
      </c>
      <c r="V45" s="89">
        <v>0</v>
      </c>
      <c r="W45" s="89">
        <v>0</v>
      </c>
      <c r="X45" s="90">
        <f t="shared" si="18"/>
        <v>0</v>
      </c>
      <c r="Y45" s="89">
        <v>0</v>
      </c>
      <c r="Z45" s="90">
        <f t="shared" si="17"/>
        <v>0</v>
      </c>
    </row>
    <row r="46" spans="1:26" ht="21" customHeight="1" x14ac:dyDescent="0.2">
      <c r="A46" s="228" t="s">
        <v>419</v>
      </c>
      <c r="B46" s="228"/>
      <c r="C46" s="228"/>
      <c r="D46" s="228"/>
      <c r="E46" s="228"/>
      <c r="F46" s="228"/>
      <c r="G46" s="86">
        <v>38</v>
      </c>
      <c r="H46" s="88">
        <v>0</v>
      </c>
      <c r="I46" s="88">
        <v>0</v>
      </c>
      <c r="J46" s="88">
        <v>0</v>
      </c>
      <c r="K46" s="88">
        <v>0</v>
      </c>
      <c r="L46" s="88">
        <v>0</v>
      </c>
      <c r="M46" s="88">
        <v>0</v>
      </c>
      <c r="N46" s="89">
        <v>0</v>
      </c>
      <c r="O46" s="89">
        <v>0</v>
      </c>
      <c r="P46" s="89">
        <v>0</v>
      </c>
      <c r="Q46" s="89">
        <v>0</v>
      </c>
      <c r="R46" s="89">
        <v>0</v>
      </c>
      <c r="S46" s="89">
        <v>0</v>
      </c>
      <c r="T46" s="89">
        <v>0</v>
      </c>
      <c r="U46" s="89">
        <v>0</v>
      </c>
      <c r="V46" s="89">
        <v>0</v>
      </c>
      <c r="W46" s="89">
        <v>0</v>
      </c>
      <c r="X46" s="90">
        <f t="shared" si="18"/>
        <v>0</v>
      </c>
      <c r="Y46" s="89">
        <v>0</v>
      </c>
      <c r="Z46" s="90">
        <f t="shared" si="17"/>
        <v>0</v>
      </c>
    </row>
    <row r="47" spans="1:26" x14ac:dyDescent="0.2">
      <c r="A47" s="228" t="s">
        <v>420</v>
      </c>
      <c r="B47" s="228"/>
      <c r="C47" s="228"/>
      <c r="D47" s="228"/>
      <c r="E47" s="228"/>
      <c r="F47" s="228"/>
      <c r="G47" s="86">
        <v>39</v>
      </c>
      <c r="H47" s="88">
        <v>0</v>
      </c>
      <c r="I47" s="88">
        <v>0</v>
      </c>
      <c r="J47" s="88">
        <v>0</v>
      </c>
      <c r="K47" s="88">
        <v>0</v>
      </c>
      <c r="L47" s="88">
        <v>0</v>
      </c>
      <c r="M47" s="88">
        <v>0</v>
      </c>
      <c r="N47" s="89">
        <v>0</v>
      </c>
      <c r="O47" s="89">
        <v>0</v>
      </c>
      <c r="P47" s="89">
        <v>0</v>
      </c>
      <c r="Q47" s="89">
        <v>0</v>
      </c>
      <c r="R47" s="89">
        <v>0</v>
      </c>
      <c r="S47" s="89">
        <v>0</v>
      </c>
      <c r="T47" s="89">
        <v>0</v>
      </c>
      <c r="U47" s="89">
        <v>0</v>
      </c>
      <c r="V47" s="89">
        <v>0</v>
      </c>
      <c r="W47" s="89">
        <v>0</v>
      </c>
      <c r="X47" s="90">
        <f t="shared" si="18"/>
        <v>0</v>
      </c>
      <c r="Y47" s="89">
        <v>0</v>
      </c>
      <c r="Z47" s="90">
        <f t="shared" si="17"/>
        <v>0</v>
      </c>
    </row>
    <row r="48" spans="1:26" x14ac:dyDescent="0.2">
      <c r="A48" s="228" t="s">
        <v>421</v>
      </c>
      <c r="B48" s="228"/>
      <c r="C48" s="228"/>
      <c r="D48" s="228"/>
      <c r="E48" s="228"/>
      <c r="F48" s="228"/>
      <c r="G48" s="86">
        <v>40</v>
      </c>
      <c r="H48" s="89">
        <v>0</v>
      </c>
      <c r="I48" s="89">
        <v>0</v>
      </c>
      <c r="J48" s="89">
        <v>0</v>
      </c>
      <c r="K48" s="89">
        <v>0</v>
      </c>
      <c r="L48" s="89">
        <v>0</v>
      </c>
      <c r="M48" s="89">
        <v>0</v>
      </c>
      <c r="N48" s="89">
        <v>0</v>
      </c>
      <c r="O48" s="89">
        <v>0</v>
      </c>
      <c r="P48" s="89">
        <v>0</v>
      </c>
      <c r="Q48" s="89">
        <v>0</v>
      </c>
      <c r="R48" s="89">
        <v>0</v>
      </c>
      <c r="S48" s="89">
        <v>0</v>
      </c>
      <c r="T48" s="89">
        <v>0</v>
      </c>
      <c r="U48" s="89">
        <v>0</v>
      </c>
      <c r="V48" s="89">
        <v>0</v>
      </c>
      <c r="W48" s="89">
        <v>0</v>
      </c>
      <c r="X48" s="90">
        <f t="shared" si="18"/>
        <v>0</v>
      </c>
      <c r="Y48" s="89">
        <v>0</v>
      </c>
      <c r="Z48" s="90">
        <f t="shared" si="17"/>
        <v>0</v>
      </c>
    </row>
    <row r="49" spans="1:26" x14ac:dyDescent="0.2">
      <c r="A49" s="228" t="s">
        <v>422</v>
      </c>
      <c r="B49" s="228"/>
      <c r="C49" s="228"/>
      <c r="D49" s="228"/>
      <c r="E49" s="228"/>
      <c r="F49" s="228"/>
      <c r="G49" s="86">
        <v>41</v>
      </c>
      <c r="H49" s="88">
        <v>0</v>
      </c>
      <c r="I49" s="88">
        <v>0</v>
      </c>
      <c r="J49" s="88">
        <v>0</v>
      </c>
      <c r="K49" s="88">
        <v>0</v>
      </c>
      <c r="L49" s="88">
        <v>0</v>
      </c>
      <c r="M49" s="88">
        <v>0</v>
      </c>
      <c r="N49" s="89">
        <v>0</v>
      </c>
      <c r="O49" s="89">
        <v>0</v>
      </c>
      <c r="P49" s="89">
        <v>0</v>
      </c>
      <c r="Q49" s="89">
        <v>0</v>
      </c>
      <c r="R49" s="89">
        <v>0</v>
      </c>
      <c r="S49" s="89">
        <v>0</v>
      </c>
      <c r="T49" s="89">
        <v>0</v>
      </c>
      <c r="U49" s="89"/>
      <c r="V49" s="89">
        <v>0</v>
      </c>
      <c r="W49" s="89">
        <v>0</v>
      </c>
      <c r="X49" s="90">
        <f t="shared" si="18"/>
        <v>0</v>
      </c>
      <c r="Y49" s="89">
        <v>0</v>
      </c>
      <c r="Z49" s="90">
        <f t="shared" si="17"/>
        <v>0</v>
      </c>
    </row>
    <row r="50" spans="1:26" ht="24" customHeight="1" x14ac:dyDescent="0.2">
      <c r="A50" s="228" t="s">
        <v>423</v>
      </c>
      <c r="B50" s="228"/>
      <c r="C50" s="228"/>
      <c r="D50" s="228"/>
      <c r="E50" s="228"/>
      <c r="F50" s="228"/>
      <c r="G50" s="86">
        <v>42</v>
      </c>
      <c r="H50" s="89">
        <v>0</v>
      </c>
      <c r="I50" s="89">
        <v>0</v>
      </c>
      <c r="J50" s="89">
        <v>0</v>
      </c>
      <c r="K50" s="89">
        <v>0</v>
      </c>
      <c r="L50" s="89">
        <v>0</v>
      </c>
      <c r="M50" s="89">
        <v>0</v>
      </c>
      <c r="N50" s="89">
        <v>0</v>
      </c>
      <c r="O50" s="89">
        <v>0</v>
      </c>
      <c r="P50" s="89">
        <v>0</v>
      </c>
      <c r="Q50" s="89">
        <v>0</v>
      </c>
      <c r="R50" s="89">
        <v>0</v>
      </c>
      <c r="S50" s="89">
        <v>0</v>
      </c>
      <c r="T50" s="89">
        <v>0</v>
      </c>
      <c r="U50" s="89">
        <v>0</v>
      </c>
      <c r="V50" s="89">
        <v>0</v>
      </c>
      <c r="W50" s="89">
        <v>0</v>
      </c>
      <c r="X50" s="90">
        <f t="shared" si="18"/>
        <v>0</v>
      </c>
      <c r="Y50" s="89">
        <v>0</v>
      </c>
      <c r="Z50" s="90">
        <f t="shared" si="17"/>
        <v>0</v>
      </c>
    </row>
    <row r="51" spans="1:26" ht="26.25" customHeight="1" x14ac:dyDescent="0.2">
      <c r="A51" s="228" t="s">
        <v>424</v>
      </c>
      <c r="B51" s="228"/>
      <c r="C51" s="228"/>
      <c r="D51" s="228"/>
      <c r="E51" s="228"/>
      <c r="F51" s="228"/>
      <c r="G51" s="86">
        <v>43</v>
      </c>
      <c r="H51" s="89">
        <v>0</v>
      </c>
      <c r="I51" s="89">
        <v>0</v>
      </c>
      <c r="J51" s="89">
        <v>0</v>
      </c>
      <c r="K51" s="89">
        <v>0</v>
      </c>
      <c r="L51" s="89">
        <v>0</v>
      </c>
      <c r="M51" s="89">
        <v>0</v>
      </c>
      <c r="N51" s="89">
        <v>0</v>
      </c>
      <c r="O51" s="89">
        <v>0</v>
      </c>
      <c r="P51" s="89">
        <v>0</v>
      </c>
      <c r="Q51" s="89">
        <v>0</v>
      </c>
      <c r="R51" s="89">
        <v>0</v>
      </c>
      <c r="S51" s="89">
        <v>0</v>
      </c>
      <c r="T51" s="89">
        <v>0</v>
      </c>
      <c r="U51" s="89">
        <v>0</v>
      </c>
      <c r="V51" s="89">
        <v>0</v>
      </c>
      <c r="W51" s="89">
        <v>0</v>
      </c>
      <c r="X51" s="90">
        <f t="shared" si="18"/>
        <v>0</v>
      </c>
      <c r="Y51" s="89">
        <v>0</v>
      </c>
      <c r="Z51" s="90">
        <f t="shared" si="17"/>
        <v>0</v>
      </c>
    </row>
    <row r="52" spans="1:26" ht="22.5" customHeight="1" x14ac:dyDescent="0.2">
      <c r="A52" s="228" t="s">
        <v>425</v>
      </c>
      <c r="B52" s="228"/>
      <c r="C52" s="228"/>
      <c r="D52" s="228"/>
      <c r="E52" s="228"/>
      <c r="F52" s="228"/>
      <c r="G52" s="86">
        <v>44</v>
      </c>
      <c r="H52" s="89">
        <v>0</v>
      </c>
      <c r="I52" s="89">
        <v>0</v>
      </c>
      <c r="J52" s="89">
        <v>0</v>
      </c>
      <c r="K52" s="89">
        <v>0</v>
      </c>
      <c r="L52" s="89">
        <v>0</v>
      </c>
      <c r="M52" s="89">
        <v>0</v>
      </c>
      <c r="N52" s="89">
        <v>0</v>
      </c>
      <c r="O52" s="89">
        <v>0</v>
      </c>
      <c r="P52" s="89">
        <v>0</v>
      </c>
      <c r="Q52" s="89">
        <v>0</v>
      </c>
      <c r="R52" s="89">
        <v>0</v>
      </c>
      <c r="S52" s="89">
        <v>0</v>
      </c>
      <c r="T52" s="89">
        <v>0</v>
      </c>
      <c r="U52" s="89">
        <v>0</v>
      </c>
      <c r="V52" s="89">
        <v>0</v>
      </c>
      <c r="W52" s="89">
        <v>0</v>
      </c>
      <c r="X52" s="90">
        <f t="shared" si="18"/>
        <v>0</v>
      </c>
      <c r="Y52" s="89">
        <v>0</v>
      </c>
      <c r="Z52" s="90">
        <f t="shared" si="17"/>
        <v>0</v>
      </c>
    </row>
    <row r="53" spans="1:26" x14ac:dyDescent="0.2">
      <c r="A53" s="228" t="s">
        <v>426</v>
      </c>
      <c r="B53" s="228"/>
      <c r="C53" s="228"/>
      <c r="D53" s="228"/>
      <c r="E53" s="228"/>
      <c r="F53" s="228"/>
      <c r="G53" s="86">
        <v>45</v>
      </c>
      <c r="H53" s="89">
        <v>0</v>
      </c>
      <c r="I53" s="89">
        <v>0</v>
      </c>
      <c r="J53" s="89">
        <v>0</v>
      </c>
      <c r="K53" s="89">
        <v>0</v>
      </c>
      <c r="L53" s="89">
        <v>4953588.88</v>
      </c>
      <c r="M53" s="89">
        <v>0</v>
      </c>
      <c r="N53" s="89">
        <v>0</v>
      </c>
      <c r="O53" s="89">
        <v>0</v>
      </c>
      <c r="P53" s="89">
        <v>0</v>
      </c>
      <c r="Q53" s="89">
        <v>0</v>
      </c>
      <c r="R53" s="89">
        <v>0</v>
      </c>
      <c r="S53" s="89">
        <v>0</v>
      </c>
      <c r="T53" s="89">
        <v>0</v>
      </c>
      <c r="U53" s="89">
        <v>0</v>
      </c>
      <c r="V53" s="89">
        <v>0</v>
      </c>
      <c r="W53" s="89">
        <v>0</v>
      </c>
      <c r="X53" s="90">
        <f t="shared" si="18"/>
        <v>-4953588.88</v>
      </c>
      <c r="Y53" s="89">
        <v>0</v>
      </c>
      <c r="Z53" s="90">
        <f t="shared" si="17"/>
        <v>-4953588.88</v>
      </c>
    </row>
    <row r="54" spans="1:26" x14ac:dyDescent="0.2">
      <c r="A54" s="228" t="s">
        <v>427</v>
      </c>
      <c r="B54" s="228"/>
      <c r="C54" s="228"/>
      <c r="D54" s="228"/>
      <c r="E54" s="228"/>
      <c r="F54" s="228"/>
      <c r="G54" s="86">
        <v>46</v>
      </c>
      <c r="H54" s="89">
        <v>0</v>
      </c>
      <c r="I54" s="89">
        <v>0</v>
      </c>
      <c r="J54" s="89">
        <v>0</v>
      </c>
      <c r="K54" s="89">
        <v>0</v>
      </c>
      <c r="L54" s="89">
        <v>0</v>
      </c>
      <c r="M54" s="89">
        <v>0</v>
      </c>
      <c r="N54" s="89">
        <v>0</v>
      </c>
      <c r="O54" s="89">
        <v>0</v>
      </c>
      <c r="P54" s="89">
        <v>0</v>
      </c>
      <c r="Q54" s="89">
        <v>0</v>
      </c>
      <c r="R54" s="89">
        <v>0</v>
      </c>
      <c r="S54" s="89">
        <v>0</v>
      </c>
      <c r="T54" s="89">
        <v>0</v>
      </c>
      <c r="U54" s="89">
        <v>0</v>
      </c>
      <c r="V54" s="89">
        <v>0</v>
      </c>
      <c r="W54" s="89">
        <v>0</v>
      </c>
      <c r="X54" s="90">
        <f t="shared" si="18"/>
        <v>0</v>
      </c>
      <c r="Y54" s="89">
        <v>0</v>
      </c>
      <c r="Z54" s="90">
        <f t="shared" si="17"/>
        <v>0</v>
      </c>
    </row>
    <row r="55" spans="1:26" x14ac:dyDescent="0.2">
      <c r="A55" s="228" t="s">
        <v>439</v>
      </c>
      <c r="B55" s="228"/>
      <c r="C55" s="228"/>
      <c r="D55" s="228"/>
      <c r="E55" s="228"/>
      <c r="F55" s="228"/>
      <c r="G55" s="86">
        <v>47</v>
      </c>
      <c r="H55" s="89">
        <v>0</v>
      </c>
      <c r="I55" s="89">
        <v>0</v>
      </c>
      <c r="J55" s="89">
        <v>0</v>
      </c>
      <c r="K55" s="89">
        <v>0</v>
      </c>
      <c r="L55" s="89">
        <v>0</v>
      </c>
      <c r="M55" s="89">
        <v>0</v>
      </c>
      <c r="N55" s="89">
        <v>0</v>
      </c>
      <c r="O55" s="89">
        <v>0</v>
      </c>
      <c r="P55" s="89">
        <v>0</v>
      </c>
      <c r="Q55" s="89">
        <v>0</v>
      </c>
      <c r="R55" s="89">
        <v>0</v>
      </c>
      <c r="S55" s="89">
        <v>0</v>
      </c>
      <c r="T55" s="89">
        <v>0</v>
      </c>
      <c r="U55" s="89">
        <v>0</v>
      </c>
      <c r="V55" s="89">
        <v>-29527460.859999999</v>
      </c>
      <c r="W55" s="89">
        <v>0</v>
      </c>
      <c r="X55" s="90">
        <f t="shared" si="18"/>
        <v>-29527460.859999999</v>
      </c>
      <c r="Y55" s="89">
        <v>0</v>
      </c>
      <c r="Z55" s="90">
        <f t="shared" si="17"/>
        <v>-29527460.859999999</v>
      </c>
    </row>
    <row r="56" spans="1:26" x14ac:dyDescent="0.2">
      <c r="A56" s="228" t="s">
        <v>429</v>
      </c>
      <c r="B56" s="228"/>
      <c r="C56" s="228"/>
      <c r="D56" s="228"/>
      <c r="E56" s="228"/>
      <c r="F56" s="228"/>
      <c r="G56" s="86">
        <v>48</v>
      </c>
      <c r="H56" s="89">
        <v>0</v>
      </c>
      <c r="I56" s="89">
        <v>473843.82</v>
      </c>
      <c r="J56" s="89">
        <v>0</v>
      </c>
      <c r="K56" s="89">
        <v>0</v>
      </c>
      <c r="L56" s="89">
        <v>-1428683.38</v>
      </c>
      <c r="M56" s="89">
        <v>0</v>
      </c>
      <c r="N56" s="89">
        <v>23251.599999999999</v>
      </c>
      <c r="O56" s="89">
        <v>0</v>
      </c>
      <c r="P56" s="89">
        <v>0</v>
      </c>
      <c r="Q56" s="89">
        <v>0</v>
      </c>
      <c r="R56" s="89">
        <v>0</v>
      </c>
      <c r="S56" s="89">
        <v>0</v>
      </c>
      <c r="T56" s="89">
        <v>0</v>
      </c>
      <c r="U56" s="89">
        <v>0</v>
      </c>
      <c r="V56" s="89">
        <v>0</v>
      </c>
      <c r="W56" s="89">
        <v>0</v>
      </c>
      <c r="X56" s="90">
        <f t="shared" si="18"/>
        <v>1925778.8</v>
      </c>
      <c r="Y56" s="89">
        <v>0</v>
      </c>
      <c r="Z56" s="90">
        <f t="shared" si="17"/>
        <v>1925778.8</v>
      </c>
    </row>
    <row r="57" spans="1:26" x14ac:dyDescent="0.2">
      <c r="A57" s="228" t="s">
        <v>440</v>
      </c>
      <c r="B57" s="228"/>
      <c r="C57" s="228"/>
      <c r="D57" s="228"/>
      <c r="E57" s="228"/>
      <c r="F57" s="228"/>
      <c r="G57" s="86">
        <v>49</v>
      </c>
      <c r="H57" s="89">
        <v>0</v>
      </c>
      <c r="I57" s="89">
        <v>0</v>
      </c>
      <c r="J57" s="89">
        <v>0</v>
      </c>
      <c r="K57" s="89">
        <v>0</v>
      </c>
      <c r="L57" s="89">
        <v>0</v>
      </c>
      <c r="M57" s="89">
        <v>0</v>
      </c>
      <c r="N57" s="89">
        <v>0</v>
      </c>
      <c r="O57" s="89">
        <v>0</v>
      </c>
      <c r="P57" s="89">
        <v>0</v>
      </c>
      <c r="Q57" s="89">
        <v>0</v>
      </c>
      <c r="R57" s="89">
        <v>0</v>
      </c>
      <c r="S57" s="89">
        <v>0</v>
      </c>
      <c r="T57" s="89">
        <v>0</v>
      </c>
      <c r="U57" s="89">
        <v>0</v>
      </c>
      <c r="V57" s="89">
        <v>25932696.149999999</v>
      </c>
      <c r="W57" s="89">
        <v>-25932696.149999999</v>
      </c>
      <c r="X57" s="90">
        <f t="shared" si="18"/>
        <v>0</v>
      </c>
      <c r="Y57" s="89">
        <v>0</v>
      </c>
      <c r="Z57" s="90">
        <f t="shared" si="17"/>
        <v>0</v>
      </c>
    </row>
    <row r="58" spans="1:26" x14ac:dyDescent="0.2">
      <c r="A58" s="228" t="s">
        <v>431</v>
      </c>
      <c r="B58" s="228"/>
      <c r="C58" s="228"/>
      <c r="D58" s="228"/>
      <c r="E58" s="228"/>
      <c r="F58" s="228"/>
      <c r="G58" s="86">
        <v>50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90">
        <f t="shared" si="18"/>
        <v>0</v>
      </c>
      <c r="Y58" s="89">
        <v>0</v>
      </c>
      <c r="Z58" s="90">
        <f t="shared" si="17"/>
        <v>0</v>
      </c>
    </row>
    <row r="59" spans="1:26" ht="24" customHeight="1" x14ac:dyDescent="0.2">
      <c r="A59" s="229" t="s">
        <v>441</v>
      </c>
      <c r="B59" s="229"/>
      <c r="C59" s="229"/>
      <c r="D59" s="229"/>
      <c r="E59" s="229"/>
      <c r="F59" s="229"/>
      <c r="G59" s="87">
        <v>51</v>
      </c>
      <c r="H59" s="91">
        <f>SUM(H39:H58)</f>
        <v>221915350</v>
      </c>
      <c r="I59" s="91">
        <f t="shared" ref="I59:Z59" si="19">SUM(I39:I58)</f>
        <v>2089283.1</v>
      </c>
      <c r="J59" s="91">
        <f t="shared" si="19"/>
        <v>11095767.560000001</v>
      </c>
      <c r="K59" s="91">
        <f t="shared" si="19"/>
        <v>18158508.760000002</v>
      </c>
      <c r="L59" s="91">
        <f t="shared" si="19"/>
        <v>16149780.690000001</v>
      </c>
      <c r="M59" s="91">
        <f t="shared" si="19"/>
        <v>0</v>
      </c>
      <c r="N59" s="91">
        <f t="shared" si="19"/>
        <v>407782.75</v>
      </c>
      <c r="O59" s="91">
        <f t="shared" si="19"/>
        <v>0</v>
      </c>
      <c r="P59" s="91">
        <f t="shared" si="19"/>
        <v>0</v>
      </c>
      <c r="Q59" s="91">
        <f t="shared" si="19"/>
        <v>0</v>
      </c>
      <c r="R59" s="91">
        <f t="shared" si="19"/>
        <v>0</v>
      </c>
      <c r="S59" s="91">
        <f t="shared" si="19"/>
        <v>0</v>
      </c>
      <c r="T59" s="91">
        <f t="shared" si="19"/>
        <v>0</v>
      </c>
      <c r="U59" s="91">
        <f t="shared" si="19"/>
        <v>0</v>
      </c>
      <c r="V59" s="91">
        <f t="shared" si="19"/>
        <v>138128750.45000002</v>
      </c>
      <c r="W59" s="91">
        <f t="shared" si="19"/>
        <v>40634505.770000003</v>
      </c>
      <c r="X59" s="91">
        <f>SUM(X39:X58)</f>
        <v>416280167.69999999</v>
      </c>
      <c r="Y59" s="91">
        <f t="shared" si="19"/>
        <v>0</v>
      </c>
      <c r="Z59" s="91">
        <f t="shared" si="19"/>
        <v>416280167.69999999</v>
      </c>
    </row>
    <row r="60" spans="1:26" x14ac:dyDescent="0.2">
      <c r="A60" s="236" t="s">
        <v>433</v>
      </c>
      <c r="B60" s="238"/>
      <c r="C60" s="238"/>
      <c r="D60" s="238"/>
      <c r="E60" s="238"/>
      <c r="F60" s="238"/>
      <c r="G60" s="238"/>
      <c r="H60" s="238"/>
      <c r="I60" s="238"/>
      <c r="J60" s="238"/>
      <c r="K60" s="238"/>
      <c r="L60" s="238"/>
      <c r="M60" s="238"/>
      <c r="N60" s="238"/>
      <c r="O60" s="238"/>
      <c r="P60" s="238"/>
      <c r="Q60" s="238"/>
      <c r="R60" s="238"/>
      <c r="S60" s="238"/>
      <c r="T60" s="238"/>
      <c r="U60" s="238"/>
      <c r="V60" s="238"/>
      <c r="W60" s="238"/>
      <c r="X60" s="238"/>
      <c r="Y60" s="238"/>
      <c r="Z60" s="238"/>
    </row>
    <row r="61" spans="1:26" ht="31.5" customHeight="1" x14ac:dyDescent="0.2">
      <c r="A61" s="240" t="s">
        <v>442</v>
      </c>
      <c r="B61" s="240"/>
      <c r="C61" s="240"/>
      <c r="D61" s="240"/>
      <c r="E61" s="240"/>
      <c r="F61" s="240"/>
      <c r="G61" s="87">
        <v>52</v>
      </c>
      <c r="H61" s="91">
        <f>SUM(H41:H49)</f>
        <v>0</v>
      </c>
      <c r="I61" s="91">
        <f t="shared" ref="I61:Z61" si="20">SUM(I41:I49)</f>
        <v>0</v>
      </c>
      <c r="J61" s="91">
        <f t="shared" si="20"/>
        <v>0</v>
      </c>
      <c r="K61" s="91">
        <f t="shared" si="20"/>
        <v>0</v>
      </c>
      <c r="L61" s="91">
        <f t="shared" si="20"/>
        <v>0</v>
      </c>
      <c r="M61" s="91">
        <f t="shared" si="20"/>
        <v>0</v>
      </c>
      <c r="N61" s="91">
        <f t="shared" si="20"/>
        <v>0</v>
      </c>
      <c r="O61" s="91">
        <f t="shared" si="20"/>
        <v>0</v>
      </c>
      <c r="P61" s="91">
        <f t="shared" si="20"/>
        <v>0</v>
      </c>
      <c r="Q61" s="91">
        <f t="shared" si="20"/>
        <v>0</v>
      </c>
      <c r="R61" s="91">
        <f t="shared" si="20"/>
        <v>0</v>
      </c>
      <c r="S61" s="91">
        <f t="shared" si="20"/>
        <v>0</v>
      </c>
      <c r="T61" s="91">
        <f t="shared" si="20"/>
        <v>0</v>
      </c>
      <c r="U61" s="91">
        <f t="shared" ref="U61" si="21">SUM(U41:U49)</f>
        <v>0</v>
      </c>
      <c r="V61" s="91">
        <f t="shared" si="20"/>
        <v>0</v>
      </c>
      <c r="W61" s="91">
        <f t="shared" si="20"/>
        <v>0</v>
      </c>
      <c r="X61" s="91">
        <f>SUM(X41:X49)</f>
        <v>0</v>
      </c>
      <c r="Y61" s="91">
        <f t="shared" si="20"/>
        <v>0</v>
      </c>
      <c r="Z61" s="91">
        <f t="shared" si="20"/>
        <v>0</v>
      </c>
    </row>
    <row r="62" spans="1:26" ht="27.75" customHeight="1" x14ac:dyDescent="0.2">
      <c r="A62" s="240" t="s">
        <v>443</v>
      </c>
      <c r="B62" s="240"/>
      <c r="C62" s="240"/>
      <c r="D62" s="240"/>
      <c r="E62" s="240"/>
      <c r="F62" s="240"/>
      <c r="G62" s="87">
        <v>53</v>
      </c>
      <c r="H62" s="91">
        <f>H40+H61</f>
        <v>0</v>
      </c>
      <c r="I62" s="91">
        <f t="shared" ref="I62:Z62" si="22">I40+I61</f>
        <v>0</v>
      </c>
      <c r="J62" s="91">
        <f t="shared" si="22"/>
        <v>0</v>
      </c>
      <c r="K62" s="91">
        <f t="shared" si="22"/>
        <v>0</v>
      </c>
      <c r="L62" s="91">
        <f t="shared" si="22"/>
        <v>0</v>
      </c>
      <c r="M62" s="91">
        <f t="shared" si="22"/>
        <v>0</v>
      </c>
      <c r="N62" s="91">
        <f t="shared" si="22"/>
        <v>0</v>
      </c>
      <c r="O62" s="91">
        <f t="shared" si="22"/>
        <v>0</v>
      </c>
      <c r="P62" s="91">
        <f t="shared" si="22"/>
        <v>0</v>
      </c>
      <c r="Q62" s="91">
        <f t="shared" si="22"/>
        <v>0</v>
      </c>
      <c r="R62" s="91">
        <f t="shared" si="22"/>
        <v>0</v>
      </c>
      <c r="S62" s="91">
        <f t="shared" si="22"/>
        <v>0</v>
      </c>
      <c r="T62" s="91">
        <f t="shared" si="22"/>
        <v>0</v>
      </c>
      <c r="U62" s="91">
        <f t="shared" ref="U62" si="23">U40+U61</f>
        <v>0</v>
      </c>
      <c r="V62" s="91">
        <f t="shared" si="22"/>
        <v>0</v>
      </c>
      <c r="W62" s="91">
        <f t="shared" si="22"/>
        <v>40634505.770000003</v>
      </c>
      <c r="X62" s="91">
        <f>X40+X61</f>
        <v>40634505.770000003</v>
      </c>
      <c r="Y62" s="91">
        <f t="shared" si="22"/>
        <v>0</v>
      </c>
      <c r="Z62" s="91">
        <f t="shared" si="22"/>
        <v>40634505.770000003</v>
      </c>
    </row>
    <row r="63" spans="1:26" ht="29.25" customHeight="1" x14ac:dyDescent="0.2">
      <c r="A63" s="240" t="s">
        <v>444</v>
      </c>
      <c r="B63" s="240"/>
      <c r="C63" s="240"/>
      <c r="D63" s="240"/>
      <c r="E63" s="240"/>
      <c r="F63" s="240"/>
      <c r="G63" s="87">
        <v>54</v>
      </c>
      <c r="H63" s="91">
        <f>SUM(H50:H58)</f>
        <v>0</v>
      </c>
      <c r="I63" s="91">
        <f t="shared" ref="I63:Z63" si="24">SUM(I50:I58)</f>
        <v>473843.82</v>
      </c>
      <c r="J63" s="91">
        <f t="shared" si="24"/>
        <v>0</v>
      </c>
      <c r="K63" s="91">
        <f t="shared" si="24"/>
        <v>0</v>
      </c>
      <c r="L63" s="91">
        <f t="shared" si="24"/>
        <v>3524905.5</v>
      </c>
      <c r="M63" s="91">
        <f t="shared" si="24"/>
        <v>0</v>
      </c>
      <c r="N63" s="91">
        <f t="shared" si="24"/>
        <v>23251.599999999999</v>
      </c>
      <c r="O63" s="91">
        <f t="shared" si="24"/>
        <v>0</v>
      </c>
      <c r="P63" s="91">
        <f t="shared" si="24"/>
        <v>0</v>
      </c>
      <c r="Q63" s="91">
        <f t="shared" si="24"/>
        <v>0</v>
      </c>
      <c r="R63" s="91">
        <f t="shared" si="24"/>
        <v>0</v>
      </c>
      <c r="S63" s="91">
        <f t="shared" si="24"/>
        <v>0</v>
      </c>
      <c r="T63" s="91">
        <f t="shared" si="24"/>
        <v>0</v>
      </c>
      <c r="U63" s="91">
        <f t="shared" ref="U63" si="25">SUM(U50:U58)</f>
        <v>0</v>
      </c>
      <c r="V63" s="91">
        <f t="shared" si="24"/>
        <v>-3594764.7100000009</v>
      </c>
      <c r="W63" s="91">
        <f t="shared" si="24"/>
        <v>-25932696.149999999</v>
      </c>
      <c r="X63" s="91">
        <f>SUM(X50:X58)</f>
        <v>-32555270.940000001</v>
      </c>
      <c r="Y63" s="91">
        <f t="shared" si="24"/>
        <v>0</v>
      </c>
      <c r="Z63" s="91">
        <f t="shared" si="24"/>
        <v>-32555270.940000001</v>
      </c>
    </row>
  </sheetData>
  <sheetProtection algorithmName="SHA-512" hashValue="6bCBI5Tpoy4etMe4H55wuAgwpDCOWU1sqtWjlYbLRyc7GY+Qa+GzEgjU5CqLhvOZJRgEcbhCDslgYbSGo3UWgw==" saltValue="qft9bX2MeTA2m8skTSuxdg=="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88"/>
  <sheetViews>
    <sheetView zoomScale="90" zoomScaleNormal="90" workbookViewId="0">
      <selection sqref="A1:J30"/>
    </sheetView>
  </sheetViews>
  <sheetFormatPr defaultRowHeight="12.75" x14ac:dyDescent="0.2"/>
  <cols>
    <col min="1" max="1" width="210.85546875" customWidth="1"/>
    <col min="10" max="10" width="128.140625" customWidth="1"/>
  </cols>
  <sheetData>
    <row r="1" spans="1:10" x14ac:dyDescent="0.2">
      <c r="A1" s="241" t="s">
        <v>465</v>
      </c>
      <c r="B1" s="242"/>
      <c r="C1" s="242"/>
      <c r="D1" s="242"/>
      <c r="E1" s="242"/>
      <c r="F1" s="242"/>
      <c r="G1" s="242"/>
      <c r="H1" s="242"/>
      <c r="I1" s="242"/>
      <c r="J1" s="242"/>
    </row>
    <row r="2" spans="1:10" x14ac:dyDescent="0.2">
      <c r="A2" s="242"/>
      <c r="B2" s="242"/>
      <c r="C2" s="242"/>
      <c r="D2" s="242"/>
      <c r="E2" s="242"/>
      <c r="F2" s="242"/>
      <c r="G2" s="242"/>
      <c r="H2" s="242"/>
      <c r="I2" s="242"/>
      <c r="J2" s="242"/>
    </row>
    <row r="3" spans="1:10" x14ac:dyDescent="0.2">
      <c r="A3" s="242"/>
      <c r="B3" s="242"/>
      <c r="C3" s="242"/>
      <c r="D3" s="242"/>
      <c r="E3" s="242"/>
      <c r="F3" s="242"/>
      <c r="G3" s="242"/>
      <c r="H3" s="242"/>
      <c r="I3" s="242"/>
      <c r="J3" s="242"/>
    </row>
    <row r="4" spans="1:10" x14ac:dyDescent="0.2">
      <c r="A4" s="242"/>
      <c r="B4" s="242"/>
      <c r="C4" s="242"/>
      <c r="D4" s="242"/>
      <c r="E4" s="242"/>
      <c r="F4" s="242"/>
      <c r="G4" s="242"/>
      <c r="H4" s="242"/>
      <c r="I4" s="242"/>
      <c r="J4" s="242"/>
    </row>
    <row r="5" spans="1:10" x14ac:dyDescent="0.2">
      <c r="A5" s="242"/>
      <c r="B5" s="242"/>
      <c r="C5" s="242"/>
      <c r="D5" s="242"/>
      <c r="E5" s="242"/>
      <c r="F5" s="242"/>
      <c r="G5" s="242"/>
      <c r="H5" s="242"/>
      <c r="I5" s="242"/>
      <c r="J5" s="242"/>
    </row>
    <row r="6" spans="1:10" x14ac:dyDescent="0.2">
      <c r="A6" s="242"/>
      <c r="B6" s="242"/>
      <c r="C6" s="242"/>
      <c r="D6" s="242"/>
      <c r="E6" s="242"/>
      <c r="F6" s="242"/>
      <c r="G6" s="242"/>
      <c r="H6" s="242"/>
      <c r="I6" s="242"/>
      <c r="J6" s="242"/>
    </row>
    <row r="7" spans="1:10" x14ac:dyDescent="0.2">
      <c r="A7" s="242"/>
      <c r="B7" s="242"/>
      <c r="C7" s="242"/>
      <c r="D7" s="242"/>
      <c r="E7" s="242"/>
      <c r="F7" s="242"/>
      <c r="G7" s="242"/>
      <c r="H7" s="242"/>
      <c r="I7" s="242"/>
      <c r="J7" s="242"/>
    </row>
    <row r="8" spans="1:10" x14ac:dyDescent="0.2">
      <c r="A8" s="242"/>
      <c r="B8" s="242"/>
      <c r="C8" s="242"/>
      <c r="D8" s="242"/>
      <c r="E8" s="242"/>
      <c r="F8" s="242"/>
      <c r="G8" s="242"/>
      <c r="H8" s="242"/>
      <c r="I8" s="242"/>
      <c r="J8" s="242"/>
    </row>
    <row r="9" spans="1:10" x14ac:dyDescent="0.2">
      <c r="A9" s="242"/>
      <c r="B9" s="242"/>
      <c r="C9" s="242"/>
      <c r="D9" s="242"/>
      <c r="E9" s="242"/>
      <c r="F9" s="242"/>
      <c r="G9" s="242"/>
      <c r="H9" s="242"/>
      <c r="I9" s="242"/>
      <c r="J9" s="242"/>
    </row>
    <row r="10" spans="1:10" x14ac:dyDescent="0.2">
      <c r="A10" s="242"/>
      <c r="B10" s="242"/>
      <c r="C10" s="242"/>
      <c r="D10" s="242"/>
      <c r="E10" s="242"/>
      <c r="F10" s="242"/>
      <c r="G10" s="242"/>
      <c r="H10" s="242"/>
      <c r="I10" s="242"/>
      <c r="J10" s="242"/>
    </row>
    <row r="11" spans="1:10" x14ac:dyDescent="0.2">
      <c r="A11" s="242"/>
      <c r="B11" s="242"/>
      <c r="C11" s="242"/>
      <c r="D11" s="242"/>
      <c r="E11" s="242"/>
      <c r="F11" s="242"/>
      <c r="G11" s="242"/>
      <c r="H11" s="242"/>
      <c r="I11" s="242"/>
      <c r="J11" s="242"/>
    </row>
    <row r="12" spans="1:10" x14ac:dyDescent="0.2">
      <c r="A12" s="242"/>
      <c r="B12" s="242"/>
      <c r="C12" s="242"/>
      <c r="D12" s="242"/>
      <c r="E12" s="242"/>
      <c r="F12" s="242"/>
      <c r="G12" s="242"/>
      <c r="H12" s="242"/>
      <c r="I12" s="242"/>
      <c r="J12" s="242"/>
    </row>
    <row r="13" spans="1:10" x14ac:dyDescent="0.2">
      <c r="A13" s="242"/>
      <c r="B13" s="242"/>
      <c r="C13" s="242"/>
      <c r="D13" s="242"/>
      <c r="E13" s="242"/>
      <c r="F13" s="242"/>
      <c r="G13" s="242"/>
      <c r="H13" s="242"/>
      <c r="I13" s="242"/>
      <c r="J13" s="242"/>
    </row>
    <row r="14" spans="1:10" x14ac:dyDescent="0.2">
      <c r="A14" s="242"/>
      <c r="B14" s="242"/>
      <c r="C14" s="242"/>
      <c r="D14" s="242"/>
      <c r="E14" s="242"/>
      <c r="F14" s="242"/>
      <c r="G14" s="242"/>
      <c r="H14" s="242"/>
      <c r="I14" s="242"/>
      <c r="J14" s="242"/>
    </row>
    <row r="15" spans="1:10" x14ac:dyDescent="0.2">
      <c r="A15" s="242"/>
      <c r="B15" s="242"/>
      <c r="C15" s="242"/>
      <c r="D15" s="242"/>
      <c r="E15" s="242"/>
      <c r="F15" s="242"/>
      <c r="G15" s="242"/>
      <c r="H15" s="242"/>
      <c r="I15" s="242"/>
      <c r="J15" s="242"/>
    </row>
    <row r="16" spans="1:10" x14ac:dyDescent="0.2">
      <c r="A16" s="242"/>
      <c r="B16" s="242"/>
      <c r="C16" s="242"/>
      <c r="D16" s="242"/>
      <c r="E16" s="242"/>
      <c r="F16" s="242"/>
      <c r="G16" s="242"/>
      <c r="H16" s="242"/>
      <c r="I16" s="242"/>
      <c r="J16" s="242"/>
    </row>
    <row r="17" spans="1:10" x14ac:dyDescent="0.2">
      <c r="A17" s="242"/>
      <c r="B17" s="242"/>
      <c r="C17" s="242"/>
      <c r="D17" s="242"/>
      <c r="E17" s="242"/>
      <c r="F17" s="242"/>
      <c r="G17" s="242"/>
      <c r="H17" s="242"/>
      <c r="I17" s="242"/>
      <c r="J17" s="242"/>
    </row>
    <row r="18" spans="1:10" x14ac:dyDescent="0.2">
      <c r="A18" s="242"/>
      <c r="B18" s="242"/>
      <c r="C18" s="242"/>
      <c r="D18" s="242"/>
      <c r="E18" s="242"/>
      <c r="F18" s="242"/>
      <c r="G18" s="242"/>
      <c r="H18" s="242"/>
      <c r="I18" s="242"/>
      <c r="J18" s="242"/>
    </row>
    <row r="19" spans="1:10" x14ac:dyDescent="0.2">
      <c r="A19" s="242"/>
      <c r="B19" s="242"/>
      <c r="C19" s="242"/>
      <c r="D19" s="242"/>
      <c r="E19" s="242"/>
      <c r="F19" s="242"/>
      <c r="G19" s="242"/>
      <c r="H19" s="242"/>
      <c r="I19" s="242"/>
      <c r="J19" s="242"/>
    </row>
    <row r="20" spans="1:10" x14ac:dyDescent="0.2">
      <c r="A20" s="242"/>
      <c r="B20" s="242"/>
      <c r="C20" s="242"/>
      <c r="D20" s="242"/>
      <c r="E20" s="242"/>
      <c r="F20" s="242"/>
      <c r="G20" s="242"/>
      <c r="H20" s="242"/>
      <c r="I20" s="242"/>
      <c r="J20" s="242"/>
    </row>
    <row r="21" spans="1:10" x14ac:dyDescent="0.2">
      <c r="A21" s="242"/>
      <c r="B21" s="242"/>
      <c r="C21" s="242"/>
      <c r="D21" s="242"/>
      <c r="E21" s="242"/>
      <c r="F21" s="242"/>
      <c r="G21" s="242"/>
      <c r="H21" s="242"/>
      <c r="I21" s="242"/>
      <c r="J21" s="242"/>
    </row>
    <row r="22" spans="1:10" x14ac:dyDescent="0.2">
      <c r="A22" s="242"/>
      <c r="B22" s="242"/>
      <c r="C22" s="242"/>
      <c r="D22" s="242"/>
      <c r="E22" s="242"/>
      <c r="F22" s="242"/>
      <c r="G22" s="242"/>
      <c r="H22" s="242"/>
      <c r="I22" s="242"/>
      <c r="J22" s="242"/>
    </row>
    <row r="23" spans="1:10" x14ac:dyDescent="0.2">
      <c r="A23" s="242"/>
      <c r="B23" s="242"/>
      <c r="C23" s="242"/>
      <c r="D23" s="242"/>
      <c r="E23" s="242"/>
      <c r="F23" s="242"/>
      <c r="G23" s="242"/>
      <c r="H23" s="242"/>
      <c r="I23" s="242"/>
      <c r="J23" s="242"/>
    </row>
    <row r="24" spans="1:10" x14ac:dyDescent="0.2">
      <c r="A24" s="242"/>
      <c r="B24" s="242"/>
      <c r="C24" s="242"/>
      <c r="D24" s="242"/>
      <c r="E24" s="242"/>
      <c r="F24" s="242"/>
      <c r="G24" s="242"/>
      <c r="H24" s="242"/>
      <c r="I24" s="242"/>
      <c r="J24" s="242"/>
    </row>
    <row r="25" spans="1:10" ht="102.75" customHeight="1" x14ac:dyDescent="0.2">
      <c r="A25" s="242"/>
      <c r="B25" s="242"/>
      <c r="C25" s="242"/>
      <c r="D25" s="242"/>
      <c r="E25" s="242"/>
      <c r="F25" s="242"/>
      <c r="G25" s="242"/>
      <c r="H25" s="242"/>
      <c r="I25" s="242"/>
      <c r="J25" s="242"/>
    </row>
    <row r="26" spans="1:10" ht="104.25" customHeight="1" x14ac:dyDescent="0.2">
      <c r="A26" s="242"/>
      <c r="B26" s="242"/>
      <c r="C26" s="242"/>
      <c r="D26" s="242"/>
      <c r="E26" s="242"/>
      <c r="F26" s="242"/>
      <c r="G26" s="242"/>
      <c r="H26" s="242"/>
      <c r="I26" s="242"/>
      <c r="J26" s="242"/>
    </row>
    <row r="27" spans="1:10" ht="75" customHeight="1" x14ac:dyDescent="0.2">
      <c r="A27" s="242"/>
      <c r="B27" s="242"/>
      <c r="C27" s="242"/>
      <c r="D27" s="242"/>
      <c r="E27" s="242"/>
      <c r="F27" s="242"/>
      <c r="G27" s="242"/>
      <c r="H27" s="242"/>
      <c r="I27" s="242"/>
      <c r="J27" s="242"/>
    </row>
    <row r="28" spans="1:10" ht="87.75" customHeight="1" x14ac:dyDescent="0.2">
      <c r="A28" s="242"/>
      <c r="B28" s="242"/>
      <c r="C28" s="242"/>
      <c r="D28" s="242"/>
      <c r="E28" s="242"/>
      <c r="F28" s="242"/>
      <c r="G28" s="242"/>
      <c r="H28" s="242"/>
      <c r="I28" s="242"/>
      <c r="J28" s="242"/>
    </row>
    <row r="29" spans="1:10" ht="85.5" customHeight="1" x14ac:dyDescent="0.2">
      <c r="A29" s="242"/>
      <c r="B29" s="242"/>
      <c r="C29" s="242"/>
      <c r="D29" s="242"/>
      <c r="E29" s="242"/>
      <c r="F29" s="242"/>
      <c r="G29" s="242"/>
      <c r="H29" s="242"/>
      <c r="I29" s="242"/>
      <c r="J29" s="242"/>
    </row>
    <row r="30" spans="1:10" ht="84" customHeight="1" x14ac:dyDescent="0.2">
      <c r="A30" s="242"/>
      <c r="B30" s="242"/>
      <c r="C30" s="242"/>
      <c r="D30" s="242"/>
      <c r="E30" s="242"/>
      <c r="F30" s="242"/>
      <c r="G30" s="242"/>
      <c r="H30" s="242"/>
      <c r="I30" s="242"/>
      <c r="J30" s="242"/>
    </row>
    <row r="32" spans="1:10" ht="25.5" x14ac:dyDescent="0.2">
      <c r="A32" s="93" t="s">
        <v>466</v>
      </c>
      <c r="B32" s="94"/>
      <c r="C32" s="94"/>
      <c r="D32" s="94"/>
      <c r="E32" s="94"/>
      <c r="F32" s="94"/>
      <c r="G32" s="94"/>
      <c r="H32" s="94"/>
      <c r="I32" s="94"/>
      <c r="J32" s="94"/>
    </row>
    <row r="33" spans="1:10" ht="25.5" x14ac:dyDescent="0.2">
      <c r="A33" s="93" t="s">
        <v>467</v>
      </c>
      <c r="B33" s="94"/>
      <c r="C33" s="94"/>
      <c r="D33" s="94"/>
      <c r="E33" s="94"/>
      <c r="F33" s="94"/>
      <c r="G33" s="94"/>
      <c r="H33" s="94"/>
      <c r="I33" s="94"/>
      <c r="J33" s="94"/>
    </row>
    <row r="34" spans="1:10" x14ac:dyDescent="0.2">
      <c r="B34" s="94"/>
      <c r="C34" s="94"/>
      <c r="D34" s="94"/>
      <c r="E34" s="94"/>
      <c r="F34" s="94"/>
      <c r="G34" s="94"/>
      <c r="H34" s="95"/>
      <c r="I34" s="94"/>
      <c r="J34" s="94"/>
    </row>
    <row r="35" spans="1:10" x14ac:dyDescent="0.2">
      <c r="A35" s="93" t="s">
        <v>468</v>
      </c>
    </row>
    <row r="37" spans="1:10" x14ac:dyDescent="0.2">
      <c r="A37" s="96" t="s">
        <v>469</v>
      </c>
      <c r="B37" s="97"/>
      <c r="C37" s="97"/>
      <c r="D37" s="97"/>
      <c r="E37" s="97"/>
      <c r="F37" s="97"/>
      <c r="G37" s="97"/>
      <c r="H37" s="97"/>
      <c r="I37" s="97"/>
      <c r="J37" s="97"/>
    </row>
    <row r="38" spans="1:10" x14ac:dyDescent="0.2">
      <c r="A38" s="98"/>
      <c r="B38" s="94"/>
      <c r="C38" s="94"/>
      <c r="D38" s="94"/>
      <c r="E38" s="94"/>
      <c r="F38" s="94"/>
      <c r="G38" s="94"/>
      <c r="H38" s="94"/>
      <c r="I38" s="94"/>
      <c r="J38" s="94"/>
    </row>
    <row r="39" spans="1:10" ht="25.5" x14ac:dyDescent="0.2">
      <c r="A39" s="99" t="s">
        <v>470</v>
      </c>
      <c r="B39" s="100"/>
      <c r="C39" s="101"/>
      <c r="D39" s="101"/>
      <c r="E39" s="101"/>
      <c r="F39" s="101"/>
      <c r="G39" s="101"/>
      <c r="H39" s="101"/>
      <c r="I39" s="101"/>
      <c r="J39" s="101"/>
    </row>
    <row r="40" spans="1:10" x14ac:dyDescent="0.2">
      <c r="A40" s="98"/>
      <c r="B40" s="100"/>
      <c r="C40" s="94"/>
      <c r="D40" s="94"/>
      <c r="E40" s="94"/>
      <c r="F40" s="94"/>
      <c r="G40" s="94"/>
      <c r="H40" s="94"/>
      <c r="I40" s="94"/>
      <c r="J40" s="94"/>
    </row>
    <row r="41" spans="1:10" ht="25.5" x14ac:dyDescent="0.2">
      <c r="A41" s="99" t="s">
        <v>471</v>
      </c>
      <c r="B41" s="100"/>
      <c r="C41" s="101"/>
      <c r="D41" s="101"/>
      <c r="E41" s="101"/>
      <c r="F41" s="101"/>
      <c r="G41" s="101"/>
      <c r="H41" s="101"/>
      <c r="I41" s="101"/>
      <c r="J41" s="101"/>
    </row>
    <row r="42" spans="1:10" x14ac:dyDescent="0.2">
      <c r="A42" s="98"/>
      <c r="B42" s="100"/>
      <c r="C42" s="94"/>
      <c r="D42" s="94"/>
      <c r="E42" s="94"/>
      <c r="F42" s="94"/>
      <c r="G42" s="94"/>
      <c r="H42" s="94"/>
      <c r="I42" s="94"/>
      <c r="J42" s="94"/>
    </row>
    <row r="43" spans="1:10" ht="25.5" x14ac:dyDescent="0.2">
      <c r="A43" s="99" t="s">
        <v>472</v>
      </c>
      <c r="B43" s="100"/>
      <c r="C43" s="101"/>
      <c r="D43" s="101"/>
      <c r="E43" s="101"/>
      <c r="F43" s="101"/>
      <c r="G43" s="101"/>
      <c r="H43" s="101"/>
      <c r="I43" s="101"/>
      <c r="J43" s="101"/>
    </row>
    <row r="44" spans="1:10" x14ac:dyDescent="0.2">
      <c r="A44" s="98"/>
      <c r="B44" s="100"/>
      <c r="C44" s="94"/>
      <c r="D44" s="94"/>
      <c r="E44" s="94"/>
      <c r="F44" s="94"/>
      <c r="G44" s="94"/>
      <c r="H44" s="94"/>
      <c r="I44" s="94"/>
      <c r="J44" s="94"/>
    </row>
    <row r="45" spans="1:10" x14ac:dyDescent="0.2">
      <c r="A45" s="99" t="s">
        <v>473</v>
      </c>
      <c r="B45" s="100"/>
      <c r="C45" s="101"/>
      <c r="D45" s="101"/>
      <c r="E45" s="101"/>
      <c r="F45" s="101"/>
      <c r="G45" s="101"/>
      <c r="H45" s="101"/>
      <c r="I45" s="101"/>
      <c r="J45" s="101"/>
    </row>
    <row r="46" spans="1:10" x14ac:dyDescent="0.2">
      <c r="A46" s="98"/>
      <c r="B46" s="100"/>
      <c r="C46" s="94"/>
      <c r="D46" s="94"/>
      <c r="E46" s="94"/>
      <c r="F46" s="94"/>
      <c r="G46" s="94"/>
      <c r="H46" s="94"/>
      <c r="I46" s="94"/>
      <c r="J46" s="94"/>
    </row>
    <row r="47" spans="1:10" x14ac:dyDescent="0.2">
      <c r="A47" s="99" t="s">
        <v>474</v>
      </c>
      <c r="B47" s="100"/>
      <c r="C47" s="101"/>
      <c r="D47" s="101"/>
      <c r="E47" s="101"/>
      <c r="F47" s="101"/>
      <c r="G47" s="101"/>
      <c r="H47" s="101"/>
      <c r="I47" s="101"/>
      <c r="J47" s="101"/>
    </row>
    <row r="48" spans="1:10" x14ac:dyDescent="0.2">
      <c r="A48" s="98"/>
      <c r="B48" s="100"/>
      <c r="C48" s="94"/>
      <c r="D48" s="94"/>
      <c r="E48" s="94"/>
      <c r="F48" s="94"/>
      <c r="G48" s="94"/>
      <c r="H48" s="94"/>
      <c r="I48" s="94"/>
      <c r="J48" s="94"/>
    </row>
    <row r="49" spans="1:10" x14ac:dyDescent="0.2">
      <c r="A49" s="99" t="s">
        <v>475</v>
      </c>
      <c r="B49" s="100"/>
      <c r="C49" s="101"/>
      <c r="D49" s="101"/>
      <c r="E49" s="101"/>
      <c r="F49" s="101"/>
      <c r="G49" s="101"/>
      <c r="H49" s="101"/>
      <c r="I49" s="101"/>
      <c r="J49" s="101"/>
    </row>
    <row r="50" spans="1:10" x14ac:dyDescent="0.2">
      <c r="A50" s="98"/>
      <c r="B50" s="100"/>
      <c r="C50" s="94"/>
      <c r="D50" s="94"/>
      <c r="E50" s="94"/>
      <c r="F50" s="94"/>
      <c r="G50" s="94"/>
      <c r="H50" s="94"/>
      <c r="I50" s="94"/>
      <c r="J50" s="94"/>
    </row>
    <row r="51" spans="1:10" x14ac:dyDescent="0.2">
      <c r="A51" s="99" t="s">
        <v>492</v>
      </c>
      <c r="B51" s="100"/>
      <c r="C51" s="101"/>
      <c r="D51" s="101"/>
      <c r="E51" s="101"/>
      <c r="F51" s="101"/>
      <c r="G51" s="101"/>
      <c r="H51" s="101"/>
      <c r="I51" s="101"/>
      <c r="J51" s="101"/>
    </row>
    <row r="52" spans="1:10" x14ac:dyDescent="0.2">
      <c r="A52" s="98"/>
      <c r="B52" s="100"/>
      <c r="C52" s="94"/>
      <c r="D52" s="94"/>
      <c r="E52" s="94"/>
      <c r="F52" s="94"/>
      <c r="G52" s="94"/>
      <c r="H52" s="94"/>
      <c r="I52" s="94"/>
      <c r="J52" s="94"/>
    </row>
    <row r="53" spans="1:10" ht="25.5" x14ac:dyDescent="0.2">
      <c r="A53" s="99" t="s">
        <v>493</v>
      </c>
      <c r="B53" s="100"/>
      <c r="C53" s="101"/>
      <c r="D53" s="101"/>
      <c r="E53" s="101"/>
      <c r="F53" s="101"/>
      <c r="G53" s="101"/>
      <c r="H53" s="101"/>
      <c r="I53" s="101"/>
      <c r="J53" s="101"/>
    </row>
    <row r="54" spans="1:10" x14ac:dyDescent="0.2">
      <c r="A54" s="98"/>
      <c r="B54" s="100"/>
      <c r="C54" s="94"/>
      <c r="D54" s="94"/>
      <c r="E54" s="94"/>
      <c r="F54" s="94"/>
      <c r="G54" s="94"/>
      <c r="H54" s="94"/>
      <c r="I54" s="94"/>
      <c r="J54" s="94"/>
    </row>
    <row r="55" spans="1:10" ht="25.5" x14ac:dyDescent="0.2">
      <c r="A55" s="99" t="s">
        <v>494</v>
      </c>
      <c r="B55" s="100"/>
      <c r="C55" s="101"/>
      <c r="D55" s="101"/>
      <c r="E55" s="101"/>
      <c r="F55" s="101"/>
      <c r="G55" s="101"/>
      <c r="H55" s="101"/>
      <c r="I55" s="101"/>
      <c r="J55" s="101"/>
    </row>
    <row r="56" spans="1:10" x14ac:dyDescent="0.2">
      <c r="A56" s="98"/>
      <c r="B56" s="102"/>
      <c r="C56" s="94"/>
      <c r="D56" s="94"/>
      <c r="E56" s="94"/>
      <c r="F56" s="94"/>
      <c r="G56" s="94"/>
      <c r="H56" s="94"/>
      <c r="I56" s="94"/>
      <c r="J56" s="94"/>
    </row>
    <row r="57" spans="1:10" x14ac:dyDescent="0.2">
      <c r="A57" s="96" t="s">
        <v>476</v>
      </c>
      <c r="B57" s="102"/>
      <c r="C57" s="97"/>
      <c r="D57" s="97"/>
      <c r="E57" s="97"/>
      <c r="F57" s="97"/>
      <c r="G57" s="97"/>
      <c r="H57" s="97"/>
      <c r="I57" s="97"/>
      <c r="J57" s="97"/>
    </row>
    <row r="58" spans="1:10" x14ac:dyDescent="0.2">
      <c r="A58" s="98"/>
      <c r="B58" s="102"/>
      <c r="C58" s="94"/>
      <c r="D58" s="94"/>
      <c r="E58" s="94"/>
      <c r="F58" s="94"/>
      <c r="G58" s="94"/>
      <c r="H58" s="94"/>
      <c r="I58" s="94"/>
      <c r="J58" s="94"/>
    </row>
    <row r="59" spans="1:10" x14ac:dyDescent="0.2">
      <c r="A59" s="99" t="s">
        <v>477</v>
      </c>
      <c r="B59" s="102"/>
      <c r="C59" s="101"/>
      <c r="D59" s="101"/>
      <c r="E59" s="101"/>
      <c r="F59" s="101"/>
      <c r="G59" s="101"/>
      <c r="H59" s="101"/>
      <c r="I59" s="101"/>
      <c r="J59" s="101"/>
    </row>
    <row r="60" spans="1:10" x14ac:dyDescent="0.2">
      <c r="A60" s="98"/>
      <c r="B60" s="102"/>
      <c r="C60" s="94"/>
      <c r="D60" s="94"/>
      <c r="E60" s="94"/>
      <c r="F60" s="94"/>
      <c r="G60" s="94"/>
      <c r="H60" s="94"/>
      <c r="I60" s="94"/>
      <c r="J60" s="94"/>
    </row>
    <row r="61" spans="1:10" ht="25.5" x14ac:dyDescent="0.2">
      <c r="A61" s="99" t="s">
        <v>478</v>
      </c>
      <c r="B61" s="102"/>
      <c r="C61" s="101"/>
      <c r="D61" s="101"/>
      <c r="E61" s="101"/>
      <c r="F61" s="101"/>
      <c r="G61" s="101"/>
      <c r="H61" s="101"/>
      <c r="I61" s="101"/>
      <c r="J61" s="101"/>
    </row>
    <row r="62" spans="1:10" x14ac:dyDescent="0.2">
      <c r="A62" s="103"/>
      <c r="B62" s="102"/>
      <c r="C62" s="101"/>
      <c r="D62" s="101"/>
      <c r="E62" s="101"/>
      <c r="F62" s="101"/>
      <c r="G62" s="101"/>
      <c r="H62" s="101"/>
      <c r="I62" s="101"/>
      <c r="J62" s="101"/>
    </row>
    <row r="63" spans="1:10" x14ac:dyDescent="0.2">
      <c r="A63" s="99" t="s">
        <v>479</v>
      </c>
      <c r="B63" s="102"/>
      <c r="C63" s="101"/>
      <c r="D63" s="101"/>
      <c r="E63" s="101"/>
      <c r="F63" s="101"/>
      <c r="G63" s="101"/>
      <c r="H63" s="101"/>
      <c r="I63" s="101"/>
      <c r="J63" s="101"/>
    </row>
    <row r="64" spans="1:10" x14ac:dyDescent="0.2">
      <c r="A64" s="98"/>
      <c r="B64" s="102"/>
      <c r="C64" s="94"/>
      <c r="D64" s="94"/>
      <c r="E64" s="94"/>
      <c r="F64" s="94"/>
      <c r="G64" s="94"/>
      <c r="H64" s="94"/>
      <c r="I64" s="94"/>
      <c r="J64" s="94"/>
    </row>
    <row r="65" spans="1:10" ht="43.5" customHeight="1" x14ac:dyDescent="0.2">
      <c r="A65" s="99" t="s">
        <v>480</v>
      </c>
      <c r="B65" s="102"/>
      <c r="C65" s="101"/>
      <c r="D65" s="101"/>
      <c r="E65" s="101"/>
      <c r="F65" s="101"/>
      <c r="G65" s="101"/>
      <c r="H65" s="101"/>
      <c r="I65" s="101"/>
      <c r="J65" s="101"/>
    </row>
    <row r="66" spans="1:10" x14ac:dyDescent="0.2">
      <c r="A66" s="98"/>
      <c r="B66" s="102"/>
      <c r="C66" s="94"/>
      <c r="D66" s="94"/>
      <c r="E66" s="94"/>
      <c r="F66" s="94"/>
      <c r="G66" s="94"/>
      <c r="H66" s="94"/>
      <c r="I66" s="94"/>
      <c r="J66" s="94"/>
    </row>
    <row r="67" spans="1:10" ht="25.5" x14ac:dyDescent="0.2">
      <c r="A67" s="99" t="s">
        <v>481</v>
      </c>
      <c r="B67" s="102"/>
      <c r="C67" s="101"/>
      <c r="D67" s="101"/>
      <c r="E67" s="101"/>
      <c r="F67" s="101"/>
      <c r="G67" s="101"/>
      <c r="H67" s="101"/>
      <c r="I67" s="101"/>
      <c r="J67" s="101"/>
    </row>
    <row r="68" spans="1:10" x14ac:dyDescent="0.2">
      <c r="A68" s="98"/>
      <c r="B68" s="102"/>
      <c r="C68" s="94"/>
      <c r="D68" s="94"/>
      <c r="E68" s="94"/>
      <c r="F68" s="94"/>
      <c r="G68" s="94"/>
      <c r="H68" s="94"/>
      <c r="I68" s="94"/>
      <c r="J68" s="94"/>
    </row>
    <row r="69" spans="1:10" x14ac:dyDescent="0.2">
      <c r="A69" s="99" t="s">
        <v>482</v>
      </c>
      <c r="B69" s="102"/>
      <c r="C69" s="101"/>
      <c r="D69" s="101"/>
      <c r="E69" s="101"/>
      <c r="F69" s="101"/>
      <c r="G69" s="101"/>
      <c r="H69" s="101"/>
      <c r="I69" s="101"/>
      <c r="J69" s="101"/>
    </row>
    <row r="70" spans="1:10" x14ac:dyDescent="0.2">
      <c r="A70" s="98"/>
      <c r="B70" s="102"/>
      <c r="C70" s="94"/>
      <c r="D70" s="94"/>
      <c r="E70" s="94"/>
      <c r="F70" s="94"/>
      <c r="G70" s="94"/>
      <c r="H70" s="94"/>
      <c r="I70" s="94"/>
      <c r="J70" s="94"/>
    </row>
    <row r="71" spans="1:10" x14ac:dyDescent="0.2">
      <c r="A71" s="99" t="s">
        <v>483</v>
      </c>
      <c r="B71" s="102"/>
      <c r="C71" s="101"/>
      <c r="D71" s="101"/>
      <c r="E71" s="101"/>
      <c r="F71" s="101"/>
      <c r="G71" s="101"/>
      <c r="H71" s="101"/>
      <c r="I71" s="101"/>
      <c r="J71" s="101"/>
    </row>
    <row r="72" spans="1:10" x14ac:dyDescent="0.2">
      <c r="A72" s="98"/>
      <c r="B72" s="102"/>
      <c r="C72" s="94"/>
      <c r="D72" s="94"/>
      <c r="E72" s="94"/>
      <c r="F72" s="94"/>
      <c r="G72" s="94"/>
      <c r="H72" s="94"/>
      <c r="I72" s="94"/>
      <c r="J72" s="94"/>
    </row>
    <row r="73" spans="1:10" x14ac:dyDescent="0.2">
      <c r="A73" s="99" t="s">
        <v>484</v>
      </c>
      <c r="B73" s="102"/>
      <c r="C73" s="101"/>
      <c r="D73" s="101"/>
      <c r="E73" s="101"/>
      <c r="F73" s="101"/>
      <c r="G73" s="101"/>
      <c r="H73" s="101"/>
      <c r="I73" s="101"/>
      <c r="J73" s="101"/>
    </row>
    <row r="74" spans="1:10" x14ac:dyDescent="0.2">
      <c r="A74" s="98"/>
      <c r="B74" s="102"/>
      <c r="C74" s="94"/>
      <c r="D74" s="94"/>
      <c r="E74" s="94"/>
      <c r="F74" s="94"/>
      <c r="G74" s="94"/>
      <c r="H74" s="94"/>
      <c r="I74" s="94"/>
      <c r="J74" s="94"/>
    </row>
    <row r="75" spans="1:10" x14ac:dyDescent="0.2">
      <c r="A75" s="99" t="s">
        <v>485</v>
      </c>
      <c r="B75" s="102"/>
      <c r="C75" s="101"/>
      <c r="D75" s="101"/>
      <c r="E75" s="101"/>
      <c r="F75" s="101"/>
      <c r="G75" s="101"/>
      <c r="H75" s="101"/>
      <c r="I75" s="101"/>
      <c r="J75" s="101"/>
    </row>
    <row r="76" spans="1:10" x14ac:dyDescent="0.2">
      <c r="A76" s="98"/>
      <c r="B76" s="102"/>
      <c r="C76" s="94"/>
      <c r="D76" s="94"/>
      <c r="E76" s="94"/>
      <c r="F76" s="94"/>
      <c r="G76" s="94"/>
      <c r="H76" s="94"/>
      <c r="I76" s="94"/>
      <c r="J76" s="94"/>
    </row>
    <row r="77" spans="1:10" x14ac:dyDescent="0.2">
      <c r="A77" s="98"/>
      <c r="B77" s="102"/>
      <c r="C77" s="94"/>
      <c r="D77" s="94"/>
      <c r="E77" s="94"/>
      <c r="F77" s="94"/>
      <c r="G77" s="94"/>
      <c r="H77" s="94"/>
      <c r="I77" s="94"/>
      <c r="J77" s="94"/>
    </row>
    <row r="78" spans="1:10" x14ac:dyDescent="0.2">
      <c r="A78" s="96" t="s">
        <v>486</v>
      </c>
      <c r="B78" s="102"/>
      <c r="C78" s="97"/>
      <c r="D78" s="97"/>
      <c r="E78" s="97"/>
      <c r="F78" s="97"/>
      <c r="G78" s="97"/>
      <c r="H78" s="97"/>
      <c r="I78" s="97"/>
      <c r="J78" s="97"/>
    </row>
    <row r="79" spans="1:10" x14ac:dyDescent="0.2">
      <c r="A79" s="98"/>
      <c r="B79" s="102"/>
      <c r="C79" s="94"/>
      <c r="D79" s="94"/>
      <c r="E79" s="94"/>
      <c r="F79" s="94"/>
      <c r="G79" s="94"/>
      <c r="H79" s="94"/>
      <c r="I79" s="94"/>
      <c r="J79" s="94"/>
    </row>
    <row r="80" spans="1:10" ht="25.5" x14ac:dyDescent="0.2">
      <c r="A80" s="104" t="s">
        <v>487</v>
      </c>
      <c r="B80" s="102"/>
      <c r="C80" s="93"/>
      <c r="D80" s="93"/>
      <c r="E80" s="93"/>
      <c r="F80" s="93"/>
      <c r="G80" s="93"/>
      <c r="H80" s="93"/>
      <c r="I80" s="93"/>
      <c r="J80" s="93"/>
    </row>
    <row r="81" spans="1:10" x14ac:dyDescent="0.2">
      <c r="A81" s="98"/>
      <c r="B81" s="102"/>
      <c r="C81" s="94"/>
      <c r="D81" s="94"/>
      <c r="E81" s="94"/>
      <c r="F81" s="94"/>
      <c r="G81" s="94"/>
      <c r="H81" s="94"/>
      <c r="I81" s="94"/>
      <c r="J81" s="94"/>
    </row>
    <row r="82" spans="1:10" x14ac:dyDescent="0.2">
      <c r="A82" s="98" t="s">
        <v>488</v>
      </c>
      <c r="B82" s="102"/>
      <c r="C82" s="94"/>
      <c r="D82" s="94"/>
      <c r="E82" s="94"/>
      <c r="F82" s="94"/>
      <c r="G82" s="94"/>
      <c r="H82" s="94"/>
      <c r="I82" s="94"/>
      <c r="J82" s="94"/>
    </row>
    <row r="83" spans="1:10" x14ac:dyDescent="0.2">
      <c r="A83" s="98"/>
      <c r="B83" s="102"/>
      <c r="C83" s="94"/>
      <c r="D83" s="94"/>
      <c r="E83" s="94"/>
      <c r="F83" s="94"/>
      <c r="G83" s="94"/>
      <c r="H83" s="94"/>
      <c r="I83" s="94"/>
      <c r="J83" s="94"/>
    </row>
    <row r="84" spans="1:10" ht="25.5" x14ac:dyDescent="0.2">
      <c r="A84" s="104" t="s">
        <v>489</v>
      </c>
      <c r="B84" s="102"/>
      <c r="C84" s="93"/>
      <c r="D84" s="93"/>
      <c r="E84" s="93"/>
      <c r="F84" s="93"/>
      <c r="G84" s="93"/>
      <c r="H84" s="93"/>
      <c r="I84" s="93"/>
      <c r="J84" s="93"/>
    </row>
    <row r="85" spans="1:10" x14ac:dyDescent="0.2">
      <c r="A85" s="98"/>
      <c r="B85" s="102"/>
      <c r="C85" s="94"/>
      <c r="D85" s="94"/>
      <c r="E85" s="94"/>
      <c r="F85" s="94"/>
      <c r="G85" s="94"/>
      <c r="H85" s="94"/>
      <c r="I85" s="94"/>
      <c r="J85" s="94"/>
    </row>
    <row r="86" spans="1:10" x14ac:dyDescent="0.2">
      <c r="A86" s="96" t="s">
        <v>490</v>
      </c>
      <c r="B86" s="102"/>
      <c r="C86" s="97"/>
      <c r="D86" s="97"/>
      <c r="E86" s="97"/>
      <c r="F86" s="97"/>
      <c r="G86" s="97"/>
      <c r="H86" s="97"/>
      <c r="I86" s="97"/>
      <c r="J86" s="97"/>
    </row>
    <row r="87" spans="1:10" x14ac:dyDescent="0.2">
      <c r="A87" s="98"/>
      <c r="B87" s="102"/>
      <c r="C87" s="94"/>
      <c r="D87" s="94"/>
      <c r="E87" s="94"/>
      <c r="F87" s="94"/>
      <c r="G87" s="94"/>
      <c r="H87" s="94"/>
      <c r="I87" s="94"/>
      <c r="J87" s="94"/>
    </row>
    <row r="88" spans="1:10" ht="51" x14ac:dyDescent="0.2">
      <c r="A88" s="104" t="s">
        <v>491</v>
      </c>
      <c r="B88" s="102"/>
      <c r="C88" s="102"/>
      <c r="D88" s="93"/>
      <c r="E88" s="93"/>
      <c r="F88" s="93"/>
      <c r="G88" s="93"/>
      <c r="H88" s="93"/>
      <c r="I88" s="93"/>
      <c r="J88" s="93"/>
    </row>
  </sheetData>
  <mergeCells count="1">
    <mergeCell ref="A1:J3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zvještaj o nadzoru" ma:contentTypeID="0x010100344FDEB290808B45B3B5F53C1E4A5ED500579C0F676539DC4FABB9EC64CE42C1F1" ma:contentTypeVersion="41" ma:contentTypeDescription="" ma:contentTypeScope="" ma:versionID="30d1648e2fabca322e0a5e0b21f641c0">
  <xsd:schema xmlns:xsd="http://www.w3.org/2001/XMLSchema" xmlns:xs="http://www.w3.org/2001/XMLSchema" xmlns:p="http://schemas.microsoft.com/office/2006/metadata/properties" xmlns:ns2="f00c05a3-a522-4b3b-aeec-75a37a6bc44f" xmlns:ns3="ebeef9ca-c00b-443c-ae4d-d16a6508f86d" targetNamespace="http://schemas.microsoft.com/office/2006/metadata/properties" ma:root="true" ma:fieldsID="de2dd3fbcb25d2683e17969cca422999" ns2:_="" ns3:_="">
    <xsd:import namespace="f00c05a3-a522-4b3b-aeec-75a37a6bc44f"/>
    <xsd:import namespace="ebeef9ca-c00b-443c-ae4d-d16a6508f86d"/>
    <xsd:element name="properties">
      <xsd:complexType>
        <xsd:sequence>
          <xsd:element name="documentManagement">
            <xsd:complexType>
              <xsd:all>
                <xsd:element ref="ns2:BrKolegija"/>
                <xsd:element ref="ns2:Dileme" minOccurs="0"/>
                <xsd:element ref="ns2:Izradio" minOccurs="0"/>
                <xsd:element ref="ns2:NamjenaDokumenta" minOccurs="0"/>
                <xsd:element ref="ns2:Prezentira" minOccurs="0"/>
                <xsd:element ref="ns2:PrijedlogPostupanja" minOccurs="0"/>
                <xsd:element ref="ns2:Sazetak" minOccurs="0"/>
                <xsd:element ref="ns2:StatusDokumenta"/>
                <xsd:element ref="ns2:VrstaDokumenta"/>
                <xsd:element ref="ns2:TipPredmeta" minOccurs="0"/>
                <xsd:element ref="ns2:VrstaPredmeta" minOccurs="0"/>
                <xsd:element ref="ns2:Godina"/>
                <xsd:element ref="ns2:Izreka" minOccurs="0"/>
                <xsd:element ref="ns2:KategorijaPoslovanja" minOccurs="0"/>
                <xsd:element ref="ns3:NaslovTocke" minOccurs="0"/>
                <xsd:element ref="ns3:Za_x0020_arhivu" minOccurs="0"/>
                <xsd:element ref="ns2: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BrKolegija" ma:index="2" ma:displayName="BrKolegija" ma:decimals="2" ma:default="14" ma:description="Broj kolegija u YY.NN formatu (npr. 14.01)" ma:internalName="BrKolegija" ma:readOnly="false" ma:percentage="FALSE">
      <xsd:simpleType>
        <xsd:restriction base="dms:Number">
          <xsd:maxInclusive value="30"/>
          <xsd:minInclusive value="10"/>
        </xsd:restriction>
      </xsd:simpleType>
    </xsd:element>
    <xsd:element name="Dileme" ma:index="3" nillable="true" ma:displayName="Dileme" ma:description="Dileme" ma:hidden="true" ma:internalName="Dileme" ma:readOnly="false">
      <xsd:simpleType>
        <xsd:restriction base="dms:Note"/>
      </xsd:simpleType>
    </xsd:element>
    <xsd:element name="Izradio" ma:index="4" nillable="true" ma:displayName="Izradio" ma:description="Popis osoba koje su izradile dokument" ma:list="UserInfo" ma:SharePointGroup="0" ma:internalName="Izradio"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mjenaDokumenta" ma:index="5" nillable="true" ma:displayName="NamjenaDokumenta" ma:default="Interno" ma:description="Predviđena namjena dokumenta i/ili njegova objava" ma:internalName="NamjenaDokumenta" ma:readOnly="false"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Prezentira" ma:index="6" nillable="true" ma:displayName="Prezentira" ma:description="Popis osoba koje prezentiraju dokument" ma:list="UserInfo" ma:SharePointGroup="0" ma:internalName="Prezentira"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ijedlogPostupanja" ma:index="7" nillable="true" ma:displayName="PrijedlogPostupanja" ma:description="Prijedlog postupanja" ma:hidden="true" ma:internalName="PrijedlogPostupanja" ma:readOnly="false">
      <xsd:simpleType>
        <xsd:restriction base="dms:Note"/>
      </xsd:simpleType>
    </xsd:element>
    <xsd:element name="Sazetak" ma:index="8" nillable="true" ma:displayName="Sazetak" ma:description="Sažetak dokumenta" ma:hidden="true" ma:internalName="Sazetak" ma:readOnly="false">
      <xsd:simpleType>
        <xsd:restriction base="dms:Note"/>
      </xsd:simpleType>
    </xsd:element>
    <xsd:element name="StatusDokumenta" ma:index="9" ma:displayName="StatusDokumenta" ma:default="-" ma:description="Status dokumenta unutar organizacijske jedinice" ma:format="Dropdown" ma:internalName="StatusDokumenta" ma:readOnly="false">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VrstaDokumenta" ma:index="10" ma:displayName="VrstaDokumenta" ma:default="-" ma:description="Precizna vrsta dokumenta" ma:format="Dropdown" ma:internalName="VrstaDokumenta" ma:readOnly="false">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TipPredmeta" ma:index="17" nillable="true" ma:displayName="TipPredmeta" ma:default="-" ma:description="Tip predmeta kojem dokument pripada" ma:format="Dropdown" ma:hidden="true" ma:internalName="TipPredmeta" ma:readOnly="false">
      <xsd:simpleType>
        <xsd:restriction base="dms:Choice">
          <xsd:enumeration value="Upravni"/>
          <xsd:enumeration value="Neupravni"/>
          <xsd:enumeration value="-"/>
        </xsd:restriction>
      </xsd:simpleType>
    </xsd:element>
    <xsd:element name="VrstaPredmeta" ma:index="18" nillable="true" ma:displayName="VrstaPredmeta" ma:default="-" ma:format="Dropdown" ma:hidden="true" ma:internalName="VrstaPredmeta" ma:readOnly="false">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Godina" ma:index="19" ma:displayName="Godina" ma:format="Dropdown" ma:internalName="Godina" ma:readOnly="false">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
        </xsd:restriction>
      </xsd:simpleType>
    </xsd:element>
    <xsd:element name="Izreka" ma:index="20" nillable="true" ma:displayName="Izreka" ma:hidden="true" ma:internalName="Izreka" ma:readOnly="false">
      <xsd:simpleType>
        <xsd:restriction base="dms:Note"/>
      </xsd:simpleType>
    </xsd:element>
    <xsd:element name="KategorijaPoslovanja" ma:index="21" nillable="true" ma:displayName="KategorijaPoslovanja" ma:default="-" ma:description="Kategorija poslovanja" ma:internalName="KategorijaPoslovanja" ma:readOnly="false"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element name="Stupanj_x0020_tajnosti" ma:index="24"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xsd="http://www.w3.org/2001/XMLSchema" xmlns:xs="http://www.w3.org/2001/XMLSchema" xmlns:dms="http://schemas.microsoft.com/office/2006/documentManagement/types" xmlns:pc="http://schemas.microsoft.com/office/infopath/2007/PartnerControls" targetNamespace="ebeef9ca-c00b-443c-ae4d-d16a6508f86d"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ma:readOnly="false">
      <xsd:simpleType>
        <xsd:restriction base="dms:Note"/>
      </xsd:simpleType>
    </xsd:element>
    <xsd:element name="Za_x0020_arhivu" ma:index="23" nillable="true" ma:displayName="Za arhivu" ma:format="Dropdown" ma:internalName="Za_x0020_arhivu" ma:readOnly="false">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VrstaPredmeta xmlns="f00c05a3-a522-4b3b-aeec-75a37a6bc44f">-</VrstaPredmeta>
    <TipPredmeta xmlns="f00c05a3-a522-4b3b-aeec-75a37a6bc44f">-</TipPredmeta>
    <KategorijaPoslovanja xmlns="f00c05a3-a522-4b3b-aeec-75a37a6bc44f">
      <Value>-</Value>
    </KategorijaPoslovanja>
    <Godina xmlns="f00c05a3-a522-4b3b-aeec-75a37a6bc44f">-</Godina>
    <Za_x0020_arhivu xmlns="ebeef9ca-c00b-443c-ae4d-d16a6508f86d" xsi:nil="true"/>
    <Izreka xmlns="f00c05a3-a522-4b3b-aeec-75a37a6bc44f" xsi:nil="true"/>
    <NaslovTocke xmlns="ebeef9ca-c00b-443c-ae4d-d16a6508f86d" xsi:nil="true"/>
    <BrKolegija xmlns="f00c05a3-a522-4b3b-aeec-75a37a6bc44f">14</BrKolegija>
    <Prezentira xmlns="f00c05a3-a522-4b3b-aeec-75a37a6bc44f">
      <UserInfo>
        <DisplayName/>
        <AccountId xsi:nil="true"/>
        <AccountType/>
      </UserInfo>
    </Prezentira>
    <VrstaDokumenta xmlns="f00c05a3-a522-4b3b-aeec-75a37a6bc44f">-</VrstaDokumenta>
    <Dileme xmlns="f00c05a3-a522-4b3b-aeec-75a37a6bc44f" xsi:nil="true"/>
    <StatusDokumenta xmlns="f00c05a3-a522-4b3b-aeec-75a37a6bc44f">-</StatusDokumenta>
    <PrijedlogPostupanja xmlns="f00c05a3-a522-4b3b-aeec-75a37a6bc44f" xsi:nil="true"/>
    <Izradio xmlns="f00c05a3-a522-4b3b-aeec-75a37a6bc44f">
      <UserInfo>
        <DisplayName/>
        <AccountId xsi:nil="true"/>
        <AccountType/>
      </UserInfo>
    </Izradio>
    <Sazetak xmlns="f00c05a3-a522-4b3b-aeec-75a37a6bc44f" xsi:nil="true"/>
    <NamjenaDokumenta xmlns="f00c05a3-a522-4b3b-aeec-75a37a6bc44f">
      <Value>Interno</Value>
    </NamjenaDokumenta>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DD32AC-5DC1-4751-BBD4-BFBAAB3034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0c05a3-a522-4b3b-aeec-75a37a6bc44f"/>
    <ds:schemaRef ds:uri="ebeef9ca-c00b-443c-ae4d-d16a6508f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purl.org/dc/dcmitype/"/>
    <ds:schemaRef ds:uri="http://purl.org/dc/elements/1.1/"/>
    <ds:schemaRef ds:uri="f00c05a3-a522-4b3b-aeec-75a37a6bc44f"/>
    <ds:schemaRef ds:uri="http://purl.org/dc/terms/"/>
    <ds:schemaRef ds:uri="http://www.w3.org/XML/1998/namespace"/>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ebeef9ca-c00b-443c-ae4d-d16a6508f86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Sara Braus</cp:lastModifiedBy>
  <cp:lastPrinted>2018-04-25T06:49:36Z</cp:lastPrinted>
  <dcterms:created xsi:type="dcterms:W3CDTF">2008-10-17T11:51:54Z</dcterms:created>
  <dcterms:modified xsi:type="dcterms:W3CDTF">2026-02-24T13:54:00Z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0x010100344FDEB290808B45B3B5F53C1E4A5ED500579C0F676539DC4FABB9EC64CE42C1F1</vt:lpwstr>
  </property>
  <property fmtid="{D5CDD505-2E9C-101B-9397-08002B2CF9AE}" pid="3" name="MSIP_Label_80cfe07f-4240-4797-80f8-ac6c58e4d26f_Enabled">
    <vt:lpwstr>true</vt:lpwstr>
  </property>
  <property fmtid="{D5CDD505-2E9C-101B-9397-08002B2CF9AE}" pid="4" name="MSIP_Label_80cfe07f-4240-4797-80f8-ac6c58e4d26f_SetDate">
    <vt:lpwstr>2026-02-12T16:05:36Z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a0e64c89-ef56-455e-a509-f64c60afef51</vt:lpwstr>
  </property>
  <property fmtid="{D5CDD505-2E9C-101B-9397-08002B2CF9AE}" pid="9" name="MSIP_Label_80cfe07f-4240-4797-80f8-ac6c58e4d26f_ContentBits">
    <vt:lpwstr>0</vt:lpwstr>
  </property>
  <property fmtid="{D5CDD505-2E9C-101B-9397-08002B2CF9AE}" pid="10" name="MSIP_Label_80cfe07f-4240-4797-80f8-ac6c58e4d26f_Tag">
    <vt:lpwstr>10, 0, 1, 1</vt:lpwstr>
  </property>
</Properties>
</file>