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2\2. TFI POD - drugi kvartal\"/>
    </mc:Choice>
  </mc:AlternateContent>
  <bookViews>
    <workbookView xWindow="0" yWindow="0" windowWidth="12255" windowHeight="12120" activeTab="3"/>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W8" i="22" l="1"/>
  <c r="W9" i="22"/>
  <c r="W7" i="22"/>
  <c r="J98" i="26" l="1"/>
  <c r="K98" i="26"/>
  <c r="I98" i="26"/>
  <c r="H98" i="26"/>
  <c r="J91" i="26"/>
  <c r="K91" i="26"/>
  <c r="I91" i="26"/>
  <c r="H91" i="26"/>
  <c r="K90" i="26" l="1"/>
  <c r="J108"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W37" i="22"/>
  <c r="W38" i="22"/>
  <c r="W25" i="22"/>
  <c r="Y25" i="22" s="1"/>
  <c r="W12" i="22"/>
  <c r="W13" i="22"/>
  <c r="W14" i="22"/>
  <c r="W15" i="22"/>
  <c r="W16" i="22"/>
  <c r="W17" i="22"/>
  <c r="W18" i="22"/>
  <c r="W19" i="22"/>
  <c r="W20" i="22"/>
  <c r="W21" i="22"/>
  <c r="W22" i="22"/>
  <c r="W23" i="22"/>
  <c r="W24" i="22"/>
  <c r="W26" i="22"/>
  <c r="W27" i="22"/>
  <c r="W28" i="22"/>
  <c r="W29" i="22"/>
  <c r="W11" i="22"/>
  <c r="S10" i="22"/>
  <c r="S30" i="22" s="1"/>
  <c r="S36" i="22" s="1"/>
  <c r="S39" i="22" s="1"/>
  <c r="S59" i="22" s="1"/>
  <c r="T10" i="22"/>
  <c r="T30" i="22" s="1"/>
  <c r="T36" i="22" s="1"/>
  <c r="T39" i="22" s="1"/>
  <c r="T59"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K14" i="26" l="1"/>
  <c r="K61" i="26" s="1"/>
  <c r="J14" i="26"/>
  <c r="J61" i="26" s="1"/>
  <c r="H21" i="21"/>
  <c r="I14" i="26"/>
  <c r="I61" i="26" s="1"/>
  <c r="J60" i="26"/>
  <c r="K60" i="26"/>
  <c r="I60" i="26"/>
  <c r="H60" i="26"/>
  <c r="H14" i="26"/>
  <c r="H61" i="26" s="1"/>
  <c r="I21" i="21"/>
  <c r="H36" i="21"/>
  <c r="I36" i="21"/>
  <c r="H49" i="21"/>
  <c r="I49" i="21"/>
  <c r="K63" i="26" l="1"/>
  <c r="J63" i="26"/>
  <c r="J62" i="26"/>
  <c r="J68" i="26" s="1"/>
  <c r="J64" i="26"/>
  <c r="K64" i="26"/>
  <c r="K62" i="26"/>
  <c r="K68" i="26" s="1"/>
  <c r="I64" i="26"/>
  <c r="I62" i="26"/>
  <c r="I68" i="26" s="1"/>
  <c r="H63" i="26"/>
  <c r="I63" i="26"/>
  <c r="H62" i="26"/>
  <c r="H68" i="26" s="1"/>
  <c r="H64" i="26"/>
  <c r="I51" i="21"/>
  <c r="I53" i="21" s="1"/>
  <c r="H51" i="21"/>
  <c r="H53" i="21" s="1"/>
  <c r="I67" i="26" l="1"/>
  <c r="I66" i="26"/>
  <c r="J67" i="26"/>
  <c r="J66" i="26"/>
  <c r="J89" i="26" s="1"/>
  <c r="J109" i="26" s="1"/>
  <c r="K66" i="26"/>
  <c r="K89" i="26" s="1"/>
  <c r="K109" i="26" s="1"/>
  <c r="K67"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V36" i="22" s="1"/>
  <c r="V39" i="22" s="1"/>
  <c r="V59" i="22" s="1"/>
  <c r="U10" i="22"/>
  <c r="U30" i="22" s="1"/>
  <c r="U36" i="22" s="1"/>
  <c r="U39" i="22" s="1"/>
  <c r="U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30" i="22"/>
  <c r="K36" i="22" s="1"/>
  <c r="K39" i="22" s="1"/>
  <c r="K59" i="22" s="1"/>
  <c r="J10" i="22"/>
  <c r="J30" i="22" s="1"/>
  <c r="J36" i="22" s="1"/>
  <c r="J39" i="22" s="1"/>
  <c r="J59" i="22" s="1"/>
  <c r="I10" i="22"/>
  <c r="I30" i="22" s="1"/>
  <c r="I36" i="22" s="1"/>
  <c r="I39" i="22" s="1"/>
  <c r="I59" i="22" s="1"/>
  <c r="H10" i="22"/>
  <c r="H30" i="22" s="1"/>
  <c r="H36"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W36" i="22"/>
  <c r="Y36" i="22" s="1"/>
  <c r="Y39" i="22" s="1"/>
  <c r="Y59" i="22" s="1"/>
  <c r="H39" i="22"/>
  <c r="H59" i="22" s="1"/>
  <c r="I24" i="20"/>
  <c r="I27" i="20" s="1"/>
  <c r="I55" i="20"/>
  <c r="H72" i="18"/>
  <c r="I44" i="18"/>
  <c r="I75" i="18"/>
  <c r="I133" i="18" s="1"/>
  <c r="Y63" i="22"/>
  <c r="W63" i="22"/>
  <c r="I9" i="18"/>
  <c r="I42" i="20"/>
  <c r="Y61" i="22"/>
  <c r="Y62" i="22" s="1"/>
  <c r="W61" i="22"/>
  <c r="W62" i="22" s="1"/>
  <c r="Y32" i="22"/>
  <c r="Y33" i="22" s="1"/>
  <c r="W32" i="22"/>
  <c r="W33" i="22" s="1"/>
  <c r="Y34" i="22"/>
  <c r="W34" i="22"/>
  <c r="Y10" i="22"/>
  <c r="Y30" i="22" s="1"/>
  <c r="W10" i="22"/>
  <c r="W30" i="22" s="1"/>
  <c r="W39" i="22" l="1"/>
  <c r="W59" i="22" s="1"/>
  <c r="I57" i="20"/>
  <c r="I59" i="20" s="1"/>
  <c r="I72" i="18"/>
</calcChain>
</file>

<file path=xl/sharedStrings.xml><?xml version="1.0" encoding="utf-8"?>
<sst xmlns="http://schemas.openxmlformats.org/spreadsheetml/2006/main" count="532" uniqueCount="466">
  <si>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</si>
  <si>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</si>
  <si>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</si>
  <si>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</si>
  <si>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</si>
  <si>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</si>
  <si>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</si>
  <si>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</si>
  <si>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</si>
  <si>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</si>
  <si>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</si>
  <si>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</si>
  <si>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</si>
  <si>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</si>
  <si>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</si>
  <si>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</si>
  <si>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</si>
  <si>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</si>
  <si>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</si>
  <si>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</si>
  <si>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</si>
  <si>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</si>
  <si>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</si>
  <si>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</si>
  <si>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</si>
  <si>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</si>
  <si>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</si>
  <si>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</si>
  <si>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</si>
  <si>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</si>
  <si>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</si>
  <si>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</si>
  <si>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</si>
  <si>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</si>
  <si>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</si>
  <si>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</si>
  <si>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</si>
  <si>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</si>
  <si>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</si>
  <si>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</si>
  <si>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</si>
  <si>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</si>
  <si>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</si>
  <si>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</si>
  <si>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</si>
  <si>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</si>
  <si>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</si>
  <si>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</si>
  <si>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</si>
  <si>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</si>
  <si>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</si>
  <si>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</si>
  <si>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</si>
  <si>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</si>
  <si>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</si>
  <si>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</si>
  <si>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</si>
  <si>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</si>
  <si>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</si>
  <si>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</si>
  <si>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</si>
  <si>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</si>
  <si>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</si>
  <si>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</si>
  <si>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</si>
  <si>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</si>
  <si>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</si>
  <si>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</si>
  <si>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</si>
  <si>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</si>
  <si>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</si>
  <si>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</si>
  <si>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</si>
  <si>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</si>
  <si>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</si>
  <si>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</si>
  <si>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</si>
  <si>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</si>
  <si>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</si>
  <si>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</si>
  <si>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</si>
  <si>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</si>
  <si>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</si>
  <si>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</si>
  <si>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</si>
  <si>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</si>
  <si>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</si>
  <si>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</si>
  <si>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</si>
  <si>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</si>
  <si>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</si>
  <si>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</si>
  <si>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</si>
  <si>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</si>
  <si>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</si>
  <si>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</si>
  <si>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</si>
  <si>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</si>
  <si>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</si>
  <si>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</si>
  <si>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</si>
  <si>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</si>
  <si>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</si>
  <si>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</si>
  <si>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</si>
  <si>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</si>
  <si>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</si>
  <si>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</si>
  <si>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</si>
  <si>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</si>
  <si>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</si>
  <si>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</si>
  <si>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</si>
  <si>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</si>
  <si>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</si>
  <si>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</si>
  <si>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</si>
  <si>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</si>
  <si>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</si>
  <si>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</si>
  <si>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</si>
  <si>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</si>
  <si>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</si>
  <si>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</si>
  <si>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</si>
  <si>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</si>
  <si>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</si>
  <si>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</si>
  <si>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</si>
  <si>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</si>
  <si>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</si>
  <si>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</si>
  <si>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</si>
  <si>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</si>
  <si>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</si>
  <si>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</si>
  <si>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</si>
  <si>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</si>
  <si>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</si>
  <si>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</si>
  <si>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</si>
  <si>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</si>
  <si>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</si>
  <si>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</si>
  <si>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</si>
  <si>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</si>
  <si>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</si>
  <si>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</si>
  <si>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</si>
  <si>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</si>
  <si>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</si>
  <si>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</si>
  <si>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</si>
  <si>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</si>
  <si>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</si>
  <si>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</si>
  <si>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</si>
  <si>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</si>
  <si>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</si>
  <si>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</si>
  <si>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</si>
  <si>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</si>
  <si>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</si>
  <si>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</si>
  <si>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</si>
  <si>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</si>
  <si>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</si>
  <si>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</si>
  <si>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</si>
  <si>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</si>
  <si>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</si>
  <si>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</si>
  <si>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</si>
  <si>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</si>
  <si>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</si>
  <si>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</si>
  <si>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</si>
  <si>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</si>
  <si>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</si>
  <si>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</si>
  <si>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</si>
  <si>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</si>
  <si>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</si>
  <si>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</si>
  <si>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</si>
  <si>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</si>
  <si>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</si>
  <si>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</si>
  <si>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</si>
  <si>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</si>
  <si>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</si>
  <si>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</si>
  <si>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</si>
  <si>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</si>
  <si>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</si>
  <si>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</si>
  <si>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</si>
  <si>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</si>
  <si>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</si>
  <si>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</si>
  <si>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</si>
  <si>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</si>
  <si>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</si>
  <si>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</si>
  <si>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</si>
  <si>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</si>
  <si>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</si>
  <si>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</si>
  <si>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</si>
  <si>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</si>
  <si>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</si>
  <si>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</si>
  <si>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</si>
  <si>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</si>
  <si>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</si>
  <si>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</si>
  <si>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</si>
  <si>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</si>
  <si>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</si>
  <si>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</si>
  <si>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</si>
  <si>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</si>
  <si>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</si>
  <si>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</si>
  <si>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</si>
  <si>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</si>
  <si>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</si>
  <si>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</si>
  <si>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</si>
  <si>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</si>
  <si>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</si>
  <si>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</si>
  <si>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</si>
  <si>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</si>
  <si>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</si>
  <si>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</si>
  <si>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</si>
  <si>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</si>
  <si>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</si>
  <si>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</si>
  <si>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</si>
  <si>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</si>
  <si>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</si>
  <si>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</si>
  <si>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</si>
  <si>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</si>
  <si>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</si>
  <si>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</si>
  <si>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</si>
  <si>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</si>
  <si>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</si>
  <si>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</si>
  <si>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</si>
  <si>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</si>
  <si>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</si>
  <si>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</si>
  <si>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</si>
  <si>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</si>
  <si>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</si>
  <si>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</si>
  <si>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</si>
  <si>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</si>
  <si>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</si>
  <si>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</si>
  <si>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</si>
  <si>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</si>
  <si>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</si>
  <si>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</si>
  <si>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</si>
  <si>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</si>
  <si>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</si>
  <si>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</si>
  <si>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</si>
  <si>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</si>
  <si>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</si>
  <si>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</si>
  <si>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</si>
  <si>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</si>
  <si>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</si>
  <si>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</si>
  <si>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</si>
  <si>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</si>
  <si>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</si>
  <si>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</si>
  <si>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</si>
  <si>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</si>
  <si>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</si>
  <si>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</si>
  <si>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</si>
  <si>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</si>
  <si>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</si>
  <si>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</si>
  <si>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</si>
  <si>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</si>
  <si>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</si>
  <si>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</si>
  <si>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</si>
  <si>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</si>
  <si>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</si>
  <si>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</si>
  <si>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</si>
  <si>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</si>
  <si>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</si>
  <si>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</si>
  <si>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</si>
  <si>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</si>
  <si>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</si>
  <si>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</si>
  <si>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</si>
  <si>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</si>
  <si>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</si>
  <si>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</si>
  <si>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</si>
  <si>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</si>
  <si>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</si>
  <si>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</si>
  <si>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</si>
  <si>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</si>
  <si>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</si>
  <si>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</si>
  <si>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</si>
  <si>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</si>
  <si>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</si>
  <si>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</si>
  <si>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</si>
  <si>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</si>
  <si>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</si>
  <si>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</si>
  <si>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</si>
  <si>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</si>
  <si>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</si>
  <si>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</si>
  <si>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</si>
  <si>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</si>
  <si>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</si>
  <si>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</si>
  <si>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</si>
  <si>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</si>
  <si>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</si>
  <si>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</si>
  <si>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</si>
  <si>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</si>
  <si>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</si>
  <si>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</si>
  <si>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</si>
  <si>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</si>
  <si>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</si>
  <si>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</si>
  <si>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</si>
  <si>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</si>
  <si>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</si>
  <si>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</si>
  <si>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</si>
  <si>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</si>
  <si>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</si>
  <si>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</si>
  <si>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</si>
  <si>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</si>
  <si>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</si>
  <si>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</si>
  <si>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</si>
  <si>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</si>
  <si>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</si>
  <si>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</si>
  <si>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</si>
  <si>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</si>
  <si>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</si>
  <si>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</si>
  <si>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</si>
  <si>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</si>
  <si>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</si>
  <si>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</si>
  <si>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</si>
  <si>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</si>
  <si>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</si>
  <si>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</si>
  <si>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</si>
  <si>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</si>
  <si>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</si>
  <si>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</si>
  <si>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</si>
  <si>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</si>
  <si>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</si>
  <si>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</si>
  <si>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</si>
  <si>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</si>
  <si>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</si>
  <si>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</si>
  <si>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</si>
  <si>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</si>
  <si>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</si>
  <si>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</si>
  <si>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</si>
  <si>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</si>
  <si>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</si>
  <si>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</si>
  <si>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</si>
  <si>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</si>
  <si>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</si>
  <si>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</si>
  <si>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</si>
  <si>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</si>
  <si>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</si>
  <si>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</si>
  <si>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</si>
  <si>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</si>
  <si>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</si>
  <si>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</si>
  <si>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</si>
  <si>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</si>
  <si>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</si>
  <si>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</si>
  <si>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</si>
  <si>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</si>
  <si>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</si>
  <si>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</si>
  <si>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</si>
  <si>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</si>
  <si>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</si>
  <si>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</si>
  <si>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</si>
  <si>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</si>
  <si>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</si>
  <si>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</si>
  <si>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</si>
  <si>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</si>
  <si>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</si>
  <si>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</si>
  <si>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</si>
  <si>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</si>
  <si>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</si>
  <si>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</si>
  <si>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</si>
  <si>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</si>
  <si>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</si>
  <si>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</si>
  <si>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</si>
  <si>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</si>
  <si>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</si>
  <si>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</si>
  <si>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</si>
  <si>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</si>
  <si>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</si>
  <si>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</si>
  <si>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</si>
  <si>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</si>
  <si>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</si>
  <si>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</si>
  <si>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</si>
  <si>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HR</t>
  </si>
  <si>
    <t>30577</t>
  </si>
  <si>
    <t>529900DUWS1DGNEK4C68</t>
  </si>
  <si>
    <t>Valamar Riviera d.d.</t>
  </si>
  <si>
    <t>Poreč</t>
  </si>
  <si>
    <t>Stancija Kaligari 1</t>
  </si>
  <si>
    <t>uprava@riviera.hr</t>
  </si>
  <si>
    <t>www.valamar-riviera.com</t>
  </si>
  <si>
    <t>052 408 188</t>
  </si>
  <si>
    <t>anka.sopta@riviera.hr</t>
  </si>
  <si>
    <t>Obveznik: Valamar Riviera d.d.</t>
  </si>
  <si>
    <t>Sopta Anka</t>
  </si>
  <si>
    <t xml:space="preserve">stanje na dan 30.06.2022 </t>
  </si>
  <si>
    <t>u razdoblju 01.01.2022 do 30.06.2022</t>
  </si>
  <si>
    <t>u razdoblju 01.01.2022. do 30.06.2022.</t>
  </si>
  <si>
    <t xml:space="preserve">BILJEŠKE UZ FINANCIJSKE IZVJEŠTAJE - TFI
(koji se sastavljaju za tromjesečna razdoblja)
Naziv izdavatelja:   Valamar Riviera d.d. 
OIB:   36201212847
Izvještajno razdoblje: 01.01.2022. do 30.06.2022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</si>
  <si>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1.1.2022. – 30.06.2022."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</si>
</sst>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310">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33" xfId="0" applyFont="1" applyFill="1" applyBorder="1" applyAlignment="1" applyProtection="1">
      <alignment horizontal="center" vertical="center" wrapText="1"/>
    </xf>
    <xf numFmtId="0" fontId="19" fillId="3" borderId="33" xfId="0" applyFont="1" applyFill="1" applyBorder="1" applyAlignment="1" applyProtection="1">
      <alignment horizontal="center" vertical="center"/>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25" fillId="9" borderId="33"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0" fontId="27" fillId="11" borderId="1" xfId="4" applyFont="1" applyFill="1" applyBorder="1"/>
    <xf numFmtId="0" fontId="2" fillId="11" borderId="21" xfId="4" applyFill="1" applyBorder="1"/>
    <xf numFmtId="0" fontId="2" fillId="0" borderId="0" xfId="4"/>
    <xf numFmtId="0" fontId="29" fillId="11" borderId="34"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35"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37" xfId="4" applyFont="1" applyFill="1" applyBorder="1" applyAlignment="1">
      <alignment vertical="center"/>
    </xf>
    <xf numFmtId="0" fontId="32" fillId="0" borderId="0" xfId="4" applyFont="1" applyFill="1"/>
    <xf numFmtId="0" fontId="5" fillId="11" borderId="34"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35"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38"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35" xfId="4" applyFill="1" applyBorder="1"/>
    <xf numFmtId="0" fontId="30" fillId="11" borderId="34" xfId="4" applyFont="1" applyFill="1" applyBorder="1" applyAlignment="1">
      <alignment wrapText="1"/>
    </xf>
    <xf numFmtId="0" fontId="30" fillId="11" borderId="35" xfId="4" applyFont="1" applyFill="1" applyBorder="1" applyAlignment="1">
      <alignment wrapText="1"/>
    </xf>
    <xf numFmtId="0" fontId="30" fillId="11" borderId="34" xfId="4" applyFont="1" applyFill="1" applyBorder="1"/>
    <xf numFmtId="0" fontId="30" fillId="11" borderId="0" xfId="4" applyFont="1" applyFill="1" applyBorder="1"/>
    <xf numFmtId="0" fontId="30" fillId="11" borderId="0" xfId="4" applyFont="1" applyFill="1" applyBorder="1" applyAlignment="1">
      <alignment wrapText="1"/>
    </xf>
    <xf numFmtId="0" fontId="30" fillId="11" borderId="35" xfId="4" applyFont="1" applyFill="1" applyBorder="1"/>
    <xf numFmtId="0" fontId="6" fillId="11" borderId="0" xfId="4" applyFont="1" applyFill="1" applyBorder="1" applyAlignment="1">
      <alignment horizontal="right" vertical="center" wrapText="1"/>
    </xf>
    <xf numFmtId="0" fontId="31" fillId="11" borderId="35" xfId="4" applyFont="1" applyFill="1" applyBorder="1" applyAlignment="1">
      <alignment vertical="center"/>
    </xf>
    <xf numFmtId="0" fontId="6" fillId="11" borderId="34" xfId="4" applyFont="1" applyFill="1" applyBorder="1" applyAlignment="1">
      <alignment horizontal="right" vertical="center" wrapText="1"/>
    </xf>
    <xf numFmtId="0" fontId="31" fillId="11" borderId="0" xfId="4" applyFont="1" applyFill="1" applyBorder="1" applyAlignment="1">
      <alignment vertical="center"/>
    </xf>
    <xf numFmtId="0" fontId="30" fillId="11" borderId="0" xfId="4" applyFont="1" applyFill="1" applyBorder="1" applyAlignment="1">
      <alignment vertical="top"/>
    </xf>
    <xf numFmtId="0" fontId="5" fillId="12" borderId="38"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30" fillId="11" borderId="0" xfId="4" applyFont="1" applyFill="1" applyBorder="1" applyAlignment="1">
      <alignment vertical="center"/>
    </xf>
    <xf numFmtId="0" fontId="30" fillId="11" borderId="35" xfId="4" applyFont="1" applyFill="1" applyBorder="1" applyAlignment="1">
      <alignment vertical="center"/>
    </xf>
    <xf numFmtId="0" fontId="30" fillId="11" borderId="0" xfId="4" applyFont="1" applyFill="1" applyBorder="1" applyAlignment="1"/>
    <xf numFmtId="0" fontId="33" fillId="11" borderId="0" xfId="4" applyFont="1" applyFill="1" applyBorder="1" applyAlignment="1">
      <alignment vertical="center"/>
    </xf>
    <xf numFmtId="0" fontId="33" fillId="11" borderId="35" xfId="4" applyFont="1" applyFill="1" applyBorder="1" applyAlignment="1">
      <alignment vertical="center"/>
    </xf>
    <xf numFmtId="0" fontId="5" fillId="11" borderId="0" xfId="4" applyFont="1" applyFill="1" applyBorder="1" applyAlignment="1">
      <alignment horizontal="center" vertical="center"/>
    </xf>
    <xf numFmtId="0" fontId="6" fillId="11" borderId="35" xfId="4" applyFont="1" applyFill="1" applyBorder="1" applyAlignment="1">
      <alignment horizontal="center" vertical="center"/>
    </xf>
    <xf numFmtId="0" fontId="5" fillId="12" borderId="36" xfId="4" applyFont="1" applyFill="1" applyBorder="1" applyAlignment="1" applyProtection="1">
      <alignment horizontal="center" vertical="center"/>
      <protection locked="0"/>
    </xf>
    <xf numFmtId="0" fontId="30" fillId="11" borderId="0" xfId="4" applyFont="1" applyFill="1" applyBorder="1" applyAlignment="1">
      <alignment vertical="top" wrapText="1"/>
    </xf>
    <xf numFmtId="0" fontId="30" fillId="11" borderId="34" xfId="4" applyFont="1" applyFill="1" applyBorder="1" applyAlignment="1">
      <alignment vertical="top"/>
    </xf>
    <xf numFmtId="0" fontId="33" fillId="11" borderId="35" xfId="4" applyFont="1" applyFill="1" applyBorder="1"/>
    <xf numFmtId="0" fontId="2" fillId="11" borderId="3" xfId="4" applyFill="1" applyBorder="1"/>
    <xf numFmtId="0" fontId="2" fillId="11" borderId="2" xfId="4" applyFill="1" applyBorder="1"/>
    <xf numFmtId="0" fontId="2" fillId="11" borderId="36" xfId="4" applyFill="1" applyBorder="1"/>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0" fontId="34" fillId="0" borderId="0" xfId="4" applyFont="1"/>
    <xf numFmtId="0" fontId="34" fillId="0" borderId="0" xfId="4" applyFont="1" applyFill="1"/>
    <xf numFmtId="0" fontId="32" fillId="0" borderId="0" xfId="4" applyFont="1"/>
    <xf numFmtId="0" fontId="32" fillId="15" borderId="0" xfId="4" applyFont="1" applyFill="1"/>
    <xf numFmtId="0" fontId="34" fillId="15" borderId="0" xfId="4" applyFont="1" applyFill="1"/>
    <xf numFmtId="3" fontId="6" fillId="9" borderId="33" xfId="0" applyNumberFormat="1" applyFont="1" applyFill="1" applyBorder="1" applyAlignment="1" applyProtection="1">
      <alignment horizontal="right" vertical="center" shrinkToFit="1"/>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0" fontId="6" fillId="11" borderId="34" xfId="4" applyFont="1" applyFill="1" applyBorder="1" applyAlignment="1">
      <alignment horizontal="right" vertical="center" wrapText="1"/>
    </xf>
    <xf numFmtId="0" fontId="6" fillId="11" borderId="0" xfId="4" applyFont="1" applyFill="1" applyBorder="1" applyAlignment="1">
      <alignment horizontal="righ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36"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30" fillId="11" borderId="0" xfId="4" applyFont="1" applyFill="1" applyBorder="1"/>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36" xfId="0" applyFont="1" applyFill="1" applyBorder="1" applyAlignment="1" applyProtection="1">
      <alignment vertical="center"/>
      <protection locked="0"/>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6" fillId="11" borderId="0" xfId="4" applyFont="1" applyFill="1" applyBorder="1" applyAlignment="1">
      <alignment vertical="center"/>
    </xf>
    <xf numFmtId="0" fontId="6" fillId="11" borderId="0" xfId="4" applyFont="1" applyFill="1" applyBorder="1" applyAlignment="1">
      <alignment horizontal="center" vertical="center"/>
    </xf>
    <xf numFmtId="0" fontId="6" fillId="11" borderId="35"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lignment horizontal="left" vertical="center"/>
    </xf>
    <xf numFmtId="0" fontId="6" fillId="11" borderId="0" xfId="4" applyFont="1" applyFill="1" applyBorder="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30" fillId="11" borderId="0" xfId="4" applyFont="1" applyFill="1" applyBorder="1" applyAlignment="1">
      <alignment vertical="top"/>
    </xf>
    <xf numFmtId="0" fontId="6" fillId="11" borderId="0" xfId="4" applyFont="1" applyFill="1" applyBorder="1" applyAlignment="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0" xfId="4" applyFont="1" applyFill="1" applyBorder="1" applyProtection="1">
      <protection locked="0"/>
    </xf>
    <xf numFmtId="0" fontId="30" fillId="11" borderId="0" xfId="4" applyFont="1" applyFill="1" applyBorder="1" applyAlignment="1">
      <alignment vertical="top" wrapText="1"/>
    </xf>
    <xf numFmtId="0" fontId="6" fillId="11" borderId="34" xfId="4" applyFont="1" applyFill="1" applyBorder="1" applyAlignment="1">
      <alignment horizontal="center" vertical="center"/>
    </xf>
    <xf numFmtId="0" fontId="6" fillId="11" borderId="34" xfId="4" applyFont="1" applyFill="1" applyBorder="1" applyAlignment="1">
      <alignment horizontal="right" vertical="center"/>
    </xf>
    <xf numFmtId="0" fontId="6" fillId="11" borderId="0" xfId="4" applyFont="1" applyFill="1" applyBorder="1" applyAlignment="1">
      <alignment horizontal="right" vertical="center"/>
    </xf>
    <xf numFmtId="0" fontId="31" fillId="11" borderId="0" xfId="4" applyFont="1" applyFill="1" applyBorder="1" applyAlignment="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36" xfId="0" applyFont="1" applyFill="1" applyBorder="1" applyProtection="1">
      <protection locked="0"/>
    </xf>
    <xf numFmtId="0" fontId="5" fillId="12" borderId="3" xfId="0" applyFont="1" applyFill="1" applyBorder="1" applyAlignment="1" applyProtection="1">
      <alignment horizontal="center" vertical="center"/>
      <protection locked="0"/>
    </xf>
    <xf numFmtId="0" fontId="5" fillId="12" borderId="36" xfId="0" applyFont="1" applyFill="1" applyBorder="1" applyAlignment="1" applyProtection="1">
      <alignment horizontal="center" vertical="center"/>
      <protection locked="0"/>
    </xf>
    <xf numFmtId="49" fontId="5" fillId="12" borderId="3" xfId="0" applyNumberFormat="1" applyFont="1" applyFill="1" applyBorder="1" applyAlignment="1" applyProtection="1">
      <alignment horizontal="center" vertical="center"/>
      <protection locked="0"/>
    </xf>
    <xf numFmtId="49" fontId="5" fillId="12" borderId="36" xfId="0" applyNumberFormat="1" applyFont="1" applyFill="1" applyBorder="1" applyAlignment="1" applyProtection="1">
      <alignment horizontal="center" vertical="center"/>
      <protection locked="0"/>
    </xf>
    <xf numFmtId="0" fontId="30" fillId="11" borderId="34" xfId="4" applyFont="1" applyFill="1" applyBorder="1" applyAlignment="1">
      <alignment vertical="center" wrapText="1"/>
    </xf>
    <xf numFmtId="0" fontId="30" fillId="11" borderId="0" xfId="4" applyFont="1" applyFill="1" applyBorder="1" applyAlignment="1">
      <alignment vertical="center" wrapText="1"/>
    </xf>
    <xf numFmtId="0" fontId="6" fillId="11" borderId="35" xfId="4" applyFont="1" applyFill="1" applyBorder="1" applyAlignment="1">
      <alignment horizontal="right" vertical="center" wrapText="1"/>
    </xf>
    <xf numFmtId="0" fontId="31" fillId="11" borderId="34" xfId="4" applyFont="1" applyFill="1" applyBorder="1" applyAlignment="1">
      <alignment vertical="center"/>
    </xf>
    <xf numFmtId="0" fontId="28" fillId="11" borderId="34" xfId="4" applyFont="1" applyFill="1" applyBorder="1" applyAlignment="1">
      <alignment horizontal="center" vertical="center" wrapText="1"/>
    </xf>
    <xf numFmtId="0" fontId="28" fillId="11" borderId="0" xfId="4" applyFont="1" applyFill="1" applyBorder="1" applyAlignment="1">
      <alignment horizontal="center" vertical="center" wrapText="1"/>
    </xf>
    <xf numFmtId="0" fontId="6" fillId="11" borderId="35" xfId="4" applyFont="1" applyFill="1" applyBorder="1" applyAlignment="1">
      <alignment horizontal="right" vertical="center"/>
    </xf>
    <xf numFmtId="0" fontId="30" fillId="11" borderId="0" xfId="4" applyFont="1" applyFill="1" applyBorder="1" applyAlignment="1">
      <alignment wrapText="1"/>
    </xf>
    <xf numFmtId="0" fontId="26" fillId="11" borderId="20" xfId="4" applyFont="1" applyFill="1" applyBorder="1" applyAlignment="1">
      <alignment vertical="center"/>
    </xf>
    <xf numFmtId="0" fontId="26" fillId="11" borderId="1" xfId="4" applyFont="1" applyFill="1" applyBorder="1" applyAlignment="1">
      <alignment vertical="center"/>
    </xf>
    <xf numFmtId="0" fontId="29" fillId="11" borderId="34"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35" xfId="4" applyFont="1" applyFill="1" applyBorder="1" applyAlignment="1">
      <alignment horizontal="center" vertical="center"/>
    </xf>
    <xf numFmtId="0" fontId="5" fillId="11" borderId="34"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35" xfId="4" applyFont="1" applyFill="1" applyBorder="1" applyAlignment="1">
      <alignment horizontal="center" vertical="center" wrapText="1"/>
    </xf>
    <xf numFmtId="0" fontId="30" fillId="11" borderId="34" xfId="4" applyFont="1" applyFill="1" applyBorder="1" applyAlignment="1">
      <alignment wrapText="1"/>
    </xf>
    <xf numFmtId="0" fontId="6" fillId="0" borderId="33"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xf>
    <xf numFmtId="0" fontId="6" fillId="4" borderId="33" xfId="0" applyFont="1" applyFill="1" applyBorder="1" applyAlignment="1" applyProtection="1">
      <alignment vertical="center"/>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6" fillId="0" borderId="33" xfId="0" applyFont="1" applyFill="1" applyBorder="1" applyAlignment="1" applyProtection="1">
      <alignment horizontal="left" vertical="center" wrapText="1" inden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6" fillId="11" borderId="33" xfId="0" applyFont="1" applyFill="1" applyBorder="1" applyAlignment="1" applyProtection="1">
      <alignment horizontal="left" vertical="center" wrapText="1" indent="1"/>
    </xf>
    <xf numFmtId="0" fontId="16" fillId="9"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Alignment="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5" fillId="10" borderId="33" xfId="0" applyFont="1" applyFill="1" applyBorder="1" applyAlignment="1" applyProtection="1">
      <alignment horizontal="left" vertical="center" wrapText="1"/>
    </xf>
    <xf numFmtId="0" fontId="13" fillId="10" borderId="33" xfId="0" applyFont="1" applyFill="1" applyBorder="1" applyAlignment="1" applyProtection="1">
      <alignment horizontal="left" vertical="center" wrapText="1"/>
    </xf>
    <xf numFmtId="0" fontId="13" fillId="7" borderId="33" xfId="0" applyFont="1" applyFill="1" applyBorder="1" applyAlignment="1" applyProtection="1">
      <alignment horizontal="left" vertical="center" wrapText="1" shrinkToFit="1"/>
    </xf>
    <xf numFmtId="0" fontId="13" fillId="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9" fillId="2" borderId="4" xfId="5"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5" fillId="9" borderId="13"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13" fillId="9" borderId="14"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6" fillId="0" borderId="22" xfId="0" applyFont="1" applyFill="1" applyBorder="1" applyAlignment="1" applyProtection="1">
      <alignment horizontal="left" vertical="center" wrapText="1" indent="1"/>
    </xf>
    <xf numFmtId="0" fontId="7" fillId="0" borderId="0" xfId="3" applyFont="1" applyFill="1" applyBorder="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22" xfId="0" applyFont="1" applyFill="1" applyBorder="1" applyAlignment="1" applyProtection="1">
      <alignment horizontal="left" vertical="center" wrapText="1"/>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4" fillId="0" borderId="32" xfId="0" applyFont="1" applyBorder="1" applyProtection="1"/>
    <xf numFmtId="0" fontId="19"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2" xfId="2"/>
    <cellStyle name="Normal" xfId="0" builtinId="0"/>
    <cellStyle name="Normal 2" xfId="3"/>
    <cellStyle name="Normal 2 2" xfId="5"/>
    <cellStyle name="Normal 3" xfId="4"/>
    <cellStyle name="Normal 4" xfId="6"/>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workbookViewId="0">
      <selection activeCell="C29" sqref="C29"/>
    </sheetView>
  </sheetViews>
  <sheetFormatPr defaultColWidth="9.140625" defaultRowHeight="15" x14ac:dyDescent="0.25"/>
  <cols>
    <col min="1" max="8" width="9.140625" style="49"/>
    <col min="9" max="9" width="15.28515625" style="49" customWidth="1"/>
    <col min="10" max="10" width="9.140625" style="49"/>
    <col min="11" max="13" width="9.140625" style="99"/>
    <col min="14" max="14" width="9.140625" style="97"/>
    <col min="15" max="20" width="9.140625" style="99"/>
    <col min="21" max="16384" width="9.140625" style="49"/>
  </cols>
  <sheetData>
    <row r="1" spans="1:20" ht="15.75" x14ac:dyDescent="0.25">
      <c r="A1" s="181" t="s">
        <v>308</v>
      </c>
      <c r="B1" s="182"/>
      <c r="C1" s="182"/>
      <c r="D1" s="47"/>
      <c r="E1" s="47"/>
      <c r="F1" s="47"/>
      <c r="G1" s="47"/>
      <c r="H1" s="47"/>
      <c r="I1" s="47"/>
      <c r="J1" s="48"/>
    </row>
    <row r="2" spans="1:20" ht="14.45" customHeight="1" x14ac:dyDescent="0.25">
      <c r="A2" s="183" t="s">
        <v>324</v>
      </c>
      <c r="B2" s="184"/>
      <c r="C2" s="184"/>
      <c r="D2" s="184"/>
      <c r="E2" s="184"/>
      <c r="F2" s="184"/>
      <c r="G2" s="184"/>
      <c r="H2" s="184"/>
      <c r="I2" s="184"/>
      <c r="J2" s="185"/>
      <c r="N2" s="97">
        <v>1</v>
      </c>
    </row>
    <row r="3" spans="1:20" x14ac:dyDescent="0.25">
      <c r="A3" s="50"/>
      <c r="B3" s="51"/>
      <c r="C3" s="51"/>
      <c r="D3" s="51"/>
      <c r="E3" s="51"/>
      <c r="F3" s="51"/>
      <c r="G3" s="51"/>
      <c r="H3" s="51"/>
      <c r="I3" s="51"/>
      <c r="J3" s="52"/>
      <c r="N3" s="97">
        <v>2</v>
      </c>
    </row>
    <row r="4" spans="1:20" ht="33.6" customHeight="1" x14ac:dyDescent="0.25">
      <c r="A4" s="186" t="s">
        <v>309</v>
      </c>
      <c r="B4" s="187"/>
      <c r="C4" s="187"/>
      <c r="D4" s="187"/>
      <c r="E4" s="188">
        <v>44562</v>
      </c>
      <c r="F4" s="189"/>
      <c r="G4" s="53" t="s">
        <v>0</v>
      </c>
      <c r="H4" s="188">
        <v>44742</v>
      </c>
      <c r="I4" s="189"/>
      <c r="J4" s="54"/>
      <c r="N4" s="97">
        <v>3</v>
      </c>
    </row>
    <row r="5" spans="1:20" s="55" customFormat="1" ht="10.15" customHeight="1" x14ac:dyDescent="0.25">
      <c r="A5" s="190"/>
      <c r="B5" s="191"/>
      <c r="C5" s="191"/>
      <c r="D5" s="191"/>
      <c r="E5" s="191"/>
      <c r="F5" s="191"/>
      <c r="G5" s="191"/>
      <c r="H5" s="191"/>
      <c r="I5" s="191"/>
      <c r="J5" s="192"/>
      <c r="N5" s="98">
        <v>4</v>
      </c>
    </row>
    <row r="6" spans="1:20" ht="20.45" customHeight="1" x14ac:dyDescent="0.25">
      <c r="A6" s="56"/>
      <c r="B6" s="57" t="s">
        <v>331</v>
      </c>
      <c r="C6" s="58"/>
      <c r="D6" s="58"/>
      <c r="E6" s="64">
        <v>2022</v>
      </c>
      <c r="F6" s="59"/>
      <c r="G6" s="53"/>
      <c r="H6" s="59"/>
      <c r="I6" s="60"/>
      <c r="J6" s="61"/>
    </row>
    <row r="7" spans="1:20" s="63" customFormat="1" ht="10.9" customHeight="1" x14ac:dyDescent="0.25">
      <c r="A7" s="56"/>
      <c r="B7" s="58"/>
      <c r="C7" s="58"/>
      <c r="D7" s="58"/>
      <c r="E7" s="62"/>
      <c r="F7" s="62"/>
      <c r="G7" s="53"/>
      <c r="H7" s="59"/>
      <c r="I7" s="60"/>
      <c r="J7" s="61"/>
      <c r="K7" s="100"/>
      <c r="L7" s="100"/>
      <c r="M7" s="100"/>
      <c r="N7" s="101"/>
      <c r="O7" s="100"/>
      <c r="P7" s="100"/>
      <c r="Q7" s="100"/>
      <c r="R7" s="100"/>
      <c r="S7" s="100"/>
      <c r="T7" s="100"/>
    </row>
    <row r="8" spans="1:20" ht="20.45" customHeight="1" x14ac:dyDescent="0.25">
      <c r="A8" s="56"/>
      <c r="B8" s="57" t="s">
        <v>332</v>
      </c>
      <c r="C8" s="58"/>
      <c r="D8" s="58"/>
      <c r="E8" s="64">
        <v>2</v>
      </c>
      <c r="F8" s="59"/>
      <c r="G8" s="53"/>
      <c r="H8" s="59"/>
      <c r="I8" s="60"/>
      <c r="J8" s="61"/>
    </row>
    <row r="9" spans="1:20" s="63" customFormat="1" ht="10.9" customHeight="1" x14ac:dyDescent="0.25">
      <c r="A9" s="56"/>
      <c r="B9" s="58"/>
      <c r="C9" s="58"/>
      <c r="D9" s="58"/>
      <c r="E9" s="62"/>
      <c r="F9" s="62"/>
      <c r="G9" s="53"/>
      <c r="H9" s="62"/>
      <c r="I9" s="65"/>
      <c r="J9" s="61"/>
      <c r="K9" s="100"/>
      <c r="L9" s="100"/>
      <c r="M9" s="100"/>
      <c r="N9" s="101"/>
      <c r="O9" s="100"/>
      <c r="P9" s="100"/>
      <c r="Q9" s="100"/>
      <c r="R9" s="100"/>
      <c r="S9" s="100"/>
      <c r="T9" s="100"/>
    </row>
    <row r="10" spans="1:20" ht="37.9" customHeight="1" x14ac:dyDescent="0.25">
      <c r="A10" s="177" t="s">
        <v>333</v>
      </c>
      <c r="B10" s="178"/>
      <c r="C10" s="178"/>
      <c r="D10" s="178"/>
      <c r="E10" s="178"/>
      <c r="F10" s="178"/>
      <c r="G10" s="178"/>
      <c r="H10" s="178"/>
      <c r="I10" s="178"/>
      <c r="J10" s="66"/>
    </row>
    <row r="11" spans="1:20" ht="24.6" customHeight="1" x14ac:dyDescent="0.25">
      <c r="A11" s="163" t="s">
        <v>310</v>
      </c>
      <c r="B11" s="179"/>
      <c r="C11" s="169">
        <v>3474771</v>
      </c>
      <c r="D11" s="170"/>
      <c r="E11" s="67"/>
      <c r="F11" s="132" t="s">
        <v>334</v>
      </c>
      <c r="G11" s="175"/>
      <c r="H11" s="169" t="s">
        <v>449</v>
      </c>
      <c r="I11" s="170"/>
      <c r="J11" s="68"/>
    </row>
    <row r="12" spans="1:20" ht="14.45" customHeight="1" x14ac:dyDescent="0.25">
      <c r="A12" s="69"/>
      <c r="B12" s="70"/>
      <c r="C12" s="70"/>
      <c r="D12" s="70"/>
      <c r="E12" s="180"/>
      <c r="F12" s="180"/>
      <c r="G12" s="180"/>
      <c r="H12" s="180"/>
      <c r="I12" s="71"/>
      <c r="J12" s="68"/>
    </row>
    <row r="13" spans="1:20" ht="21.2" customHeight="1" x14ac:dyDescent="0.25">
      <c r="A13" s="131" t="s">
        <v>325</v>
      </c>
      <c r="B13" s="175"/>
      <c r="C13" s="169">
        <v>40020883</v>
      </c>
      <c r="D13" s="170"/>
      <c r="E13" s="193"/>
      <c r="F13" s="180"/>
      <c r="G13" s="180"/>
      <c r="H13" s="180"/>
      <c r="I13" s="71"/>
      <c r="J13" s="68"/>
    </row>
    <row r="14" spans="1:20" ht="10.9" customHeight="1" x14ac:dyDescent="0.25">
      <c r="A14" s="67"/>
      <c r="B14" s="71"/>
      <c r="C14" s="70"/>
      <c r="D14" s="70"/>
      <c r="E14" s="138"/>
      <c r="F14" s="138"/>
      <c r="G14" s="138"/>
      <c r="H14" s="138"/>
      <c r="I14" s="70"/>
      <c r="J14" s="72"/>
    </row>
    <row r="15" spans="1:20" ht="22.9" customHeight="1" x14ac:dyDescent="0.25">
      <c r="A15" s="131" t="s">
        <v>311</v>
      </c>
      <c r="B15" s="175"/>
      <c r="C15" s="169">
        <v>36201212847</v>
      </c>
      <c r="D15" s="170"/>
      <c r="E15" s="176"/>
      <c r="F15" s="165"/>
      <c r="G15" s="73" t="s">
        <v>335</v>
      </c>
      <c r="H15" s="169" t="s">
        <v>451</v>
      </c>
      <c r="I15" s="170"/>
      <c r="J15" s="74"/>
    </row>
    <row r="16" spans="1:20" ht="10.9" customHeight="1" x14ac:dyDescent="0.25">
      <c r="A16" s="67"/>
      <c r="B16" s="71"/>
      <c r="C16" s="70"/>
      <c r="D16" s="70"/>
      <c r="E16" s="138"/>
      <c r="F16" s="138"/>
      <c r="G16" s="138"/>
      <c r="H16" s="138"/>
      <c r="I16" s="70"/>
      <c r="J16" s="72"/>
    </row>
    <row r="17" spans="1:10" ht="22.9" customHeight="1" x14ac:dyDescent="0.25">
      <c r="A17" s="75"/>
      <c r="B17" s="73" t="s">
        <v>336</v>
      </c>
      <c r="C17" s="171" t="s">
        <v>450</v>
      </c>
      <c r="D17" s="172"/>
      <c r="E17" s="76"/>
      <c r="F17" s="76"/>
      <c r="G17" s="76"/>
      <c r="H17" s="76"/>
      <c r="I17" s="76"/>
      <c r="J17" s="74"/>
    </row>
    <row r="18" spans="1:10" x14ac:dyDescent="0.25">
      <c r="A18" s="173"/>
      <c r="B18" s="174"/>
      <c r="C18" s="138"/>
      <c r="D18" s="138"/>
      <c r="E18" s="138"/>
      <c r="F18" s="138"/>
      <c r="G18" s="138"/>
      <c r="H18" s="138"/>
      <c r="I18" s="70"/>
      <c r="J18" s="72"/>
    </row>
    <row r="19" spans="1:10" x14ac:dyDescent="0.25">
      <c r="A19" s="163" t="s">
        <v>312</v>
      </c>
      <c r="B19" s="164"/>
      <c r="C19" s="142" t="s">
        <v>452</v>
      </c>
      <c r="D19" s="143"/>
      <c r="E19" s="143"/>
      <c r="F19" s="143"/>
      <c r="G19" s="143"/>
      <c r="H19" s="143"/>
      <c r="I19" s="143"/>
      <c r="J19" s="144"/>
    </row>
    <row r="20" spans="1:10" x14ac:dyDescent="0.25">
      <c r="A20" s="69"/>
      <c r="B20" s="70"/>
      <c r="C20" s="77"/>
      <c r="D20" s="70"/>
      <c r="E20" s="138"/>
      <c r="F20" s="138"/>
      <c r="G20" s="138"/>
      <c r="H20" s="138"/>
      <c r="I20" s="70"/>
      <c r="J20" s="72"/>
    </row>
    <row r="21" spans="1:10" x14ac:dyDescent="0.25">
      <c r="A21" s="163" t="s">
        <v>313</v>
      </c>
      <c r="B21" s="164"/>
      <c r="C21" s="169">
        <v>52440</v>
      </c>
      <c r="D21" s="170"/>
      <c r="E21" s="138"/>
      <c r="F21" s="138"/>
      <c r="G21" s="142" t="s">
        <v>453</v>
      </c>
      <c r="H21" s="143"/>
      <c r="I21" s="143"/>
      <c r="J21" s="144"/>
    </row>
    <row r="22" spans="1:10" x14ac:dyDescent="0.25">
      <c r="A22" s="69"/>
      <c r="B22" s="70"/>
      <c r="C22" s="70"/>
      <c r="D22" s="70"/>
      <c r="E22" s="138"/>
      <c r="F22" s="138"/>
      <c r="G22" s="138"/>
      <c r="H22" s="138"/>
      <c r="I22" s="70"/>
      <c r="J22" s="72"/>
    </row>
    <row r="23" spans="1:10" x14ac:dyDescent="0.25">
      <c r="A23" s="163" t="s">
        <v>314</v>
      </c>
      <c r="B23" s="164"/>
      <c r="C23" s="142" t="s">
        <v>454</v>
      </c>
      <c r="D23" s="143"/>
      <c r="E23" s="143"/>
      <c r="F23" s="143"/>
      <c r="G23" s="143"/>
      <c r="H23" s="143"/>
      <c r="I23" s="143"/>
      <c r="J23" s="144"/>
    </row>
    <row r="24" spans="1:10" x14ac:dyDescent="0.25">
      <c r="A24" s="69"/>
      <c r="B24" s="70"/>
      <c r="C24" s="70"/>
      <c r="D24" s="70"/>
      <c r="E24" s="138"/>
      <c r="F24" s="138"/>
      <c r="G24" s="138"/>
      <c r="H24" s="138"/>
      <c r="I24" s="70"/>
      <c r="J24" s="72"/>
    </row>
    <row r="25" spans="1:10" x14ac:dyDescent="0.25">
      <c r="A25" s="163" t="s">
        <v>315</v>
      </c>
      <c r="B25" s="164"/>
      <c r="C25" s="166" t="s">
        <v>455</v>
      </c>
      <c r="D25" s="167"/>
      <c r="E25" s="167"/>
      <c r="F25" s="167"/>
      <c r="G25" s="167"/>
      <c r="H25" s="167"/>
      <c r="I25" s="167"/>
      <c r="J25" s="168"/>
    </row>
    <row r="26" spans="1:10" x14ac:dyDescent="0.25">
      <c r="A26" s="69"/>
      <c r="B26" s="70"/>
      <c r="C26" s="77"/>
      <c r="D26" s="70"/>
      <c r="E26" s="138"/>
      <c r="F26" s="138"/>
      <c r="G26" s="138"/>
      <c r="H26" s="138"/>
      <c r="I26" s="70"/>
      <c r="J26" s="72"/>
    </row>
    <row r="27" spans="1:10" x14ac:dyDescent="0.25">
      <c r="A27" s="163" t="s">
        <v>316</v>
      </c>
      <c r="B27" s="164"/>
      <c r="C27" s="166" t="s">
        <v>456</v>
      </c>
      <c r="D27" s="167"/>
      <c r="E27" s="167"/>
      <c r="F27" s="167"/>
      <c r="G27" s="167"/>
      <c r="H27" s="167"/>
      <c r="I27" s="167"/>
      <c r="J27" s="168"/>
    </row>
    <row r="28" spans="1:10" ht="13.9" customHeight="1" x14ac:dyDescent="0.25">
      <c r="A28" s="69"/>
      <c r="B28" s="70"/>
      <c r="C28" s="77"/>
      <c r="D28" s="70"/>
      <c r="E28" s="138"/>
      <c r="F28" s="138"/>
      <c r="G28" s="138"/>
      <c r="H28" s="138"/>
      <c r="I28" s="70"/>
      <c r="J28" s="72"/>
    </row>
    <row r="29" spans="1:10" ht="22.9" customHeight="1" x14ac:dyDescent="0.25">
      <c r="A29" s="131" t="s">
        <v>326</v>
      </c>
      <c r="B29" s="164"/>
      <c r="C29" s="94">
        <v>5077</v>
      </c>
      <c r="D29" s="79"/>
      <c r="E29" s="145"/>
      <c r="F29" s="145"/>
      <c r="G29" s="145"/>
      <c r="H29" s="145"/>
      <c r="I29" s="80"/>
      <c r="J29" s="81"/>
    </row>
    <row r="30" spans="1:10" x14ac:dyDescent="0.25">
      <c r="A30" s="69"/>
      <c r="B30" s="70"/>
      <c r="C30" s="70"/>
      <c r="D30" s="70"/>
      <c r="E30" s="138"/>
      <c r="F30" s="138"/>
      <c r="G30" s="138"/>
      <c r="H30" s="138"/>
      <c r="I30" s="80"/>
      <c r="J30" s="81"/>
    </row>
    <row r="31" spans="1:10" x14ac:dyDescent="0.25">
      <c r="A31" s="163" t="s">
        <v>317</v>
      </c>
      <c r="B31" s="164"/>
      <c r="C31" s="94" t="s">
        <v>338</v>
      </c>
      <c r="D31" s="162" t="s">
        <v>337</v>
      </c>
      <c r="E31" s="146"/>
      <c r="F31" s="146"/>
      <c r="G31" s="146"/>
      <c r="H31" s="82"/>
      <c r="I31" s="83" t="s">
        <v>338</v>
      </c>
      <c r="J31" s="84" t="s">
        <v>339</v>
      </c>
    </row>
    <row r="32" spans="1:10" x14ac:dyDescent="0.25">
      <c r="A32" s="163"/>
      <c r="B32" s="164"/>
      <c r="C32" s="85"/>
      <c r="D32" s="53"/>
      <c r="E32" s="165"/>
      <c r="F32" s="165"/>
      <c r="G32" s="165"/>
      <c r="H32" s="165"/>
      <c r="I32" s="80"/>
      <c r="J32" s="81"/>
    </row>
    <row r="33" spans="1:10" x14ac:dyDescent="0.25">
      <c r="A33" s="163" t="s">
        <v>327</v>
      </c>
      <c r="B33" s="164"/>
      <c r="C33" s="78" t="s">
        <v>341</v>
      </c>
      <c r="D33" s="162" t="s">
        <v>340</v>
      </c>
      <c r="E33" s="146"/>
      <c r="F33" s="146"/>
      <c r="G33" s="146"/>
      <c r="H33" s="76"/>
      <c r="I33" s="83" t="s">
        <v>341</v>
      </c>
      <c r="J33" s="84" t="s">
        <v>342</v>
      </c>
    </row>
    <row r="34" spans="1:10" x14ac:dyDescent="0.25">
      <c r="A34" s="69"/>
      <c r="B34" s="70"/>
      <c r="C34" s="70"/>
      <c r="D34" s="70"/>
      <c r="E34" s="138"/>
      <c r="F34" s="138"/>
      <c r="G34" s="138"/>
      <c r="H34" s="138"/>
      <c r="I34" s="70"/>
      <c r="J34" s="72"/>
    </row>
    <row r="35" spans="1:10" x14ac:dyDescent="0.25">
      <c r="A35" s="162" t="s">
        <v>328</v>
      </c>
      <c r="B35" s="146"/>
      <c r="C35" s="146"/>
      <c r="D35" s="146"/>
      <c r="E35" s="146" t="s">
        <v>318</v>
      </c>
      <c r="F35" s="146"/>
      <c r="G35" s="146"/>
      <c r="H35" s="146"/>
      <c r="I35" s="146"/>
      <c r="J35" s="86" t="s">
        <v>319</v>
      </c>
    </row>
    <row r="36" spans="1:10" x14ac:dyDescent="0.25">
      <c r="A36" s="69"/>
      <c r="B36" s="70"/>
      <c r="C36" s="70"/>
      <c r="D36" s="70"/>
      <c r="E36" s="138"/>
      <c r="F36" s="138"/>
      <c r="G36" s="138"/>
      <c r="H36" s="138"/>
      <c r="I36" s="70"/>
      <c r="J36" s="81"/>
    </row>
    <row r="37" spans="1:10" x14ac:dyDescent="0.25">
      <c r="A37" s="157"/>
      <c r="B37" s="158"/>
      <c r="C37" s="158"/>
      <c r="D37" s="158"/>
      <c r="E37" s="157"/>
      <c r="F37" s="158"/>
      <c r="G37" s="158"/>
      <c r="H37" s="158"/>
      <c r="I37" s="159"/>
      <c r="J37" s="87"/>
    </row>
    <row r="38" spans="1:10" x14ac:dyDescent="0.25">
      <c r="A38" s="69"/>
      <c r="B38" s="70"/>
      <c r="C38" s="77"/>
      <c r="D38" s="161"/>
      <c r="E38" s="161"/>
      <c r="F38" s="161"/>
      <c r="G38" s="161"/>
      <c r="H38" s="161"/>
      <c r="I38" s="161"/>
      <c r="J38" s="72"/>
    </row>
    <row r="39" spans="1:10" x14ac:dyDescent="0.25">
      <c r="A39" s="157"/>
      <c r="B39" s="158"/>
      <c r="C39" s="158"/>
      <c r="D39" s="159"/>
      <c r="E39" s="157"/>
      <c r="F39" s="158"/>
      <c r="G39" s="158"/>
      <c r="H39" s="158"/>
      <c r="I39" s="159"/>
      <c r="J39" s="78"/>
    </row>
    <row r="40" spans="1:10" x14ac:dyDescent="0.25">
      <c r="A40" s="69"/>
      <c r="B40" s="70"/>
      <c r="C40" s="77"/>
      <c r="D40" s="88"/>
      <c r="E40" s="161"/>
      <c r="F40" s="161"/>
      <c r="G40" s="161"/>
      <c r="H40" s="161"/>
      <c r="I40" s="71"/>
      <c r="J40" s="72"/>
    </row>
    <row r="41" spans="1:10" x14ac:dyDescent="0.25">
      <c r="A41" s="157"/>
      <c r="B41" s="158"/>
      <c r="C41" s="158"/>
      <c r="D41" s="159"/>
      <c r="E41" s="157"/>
      <c r="F41" s="158"/>
      <c r="G41" s="158"/>
      <c r="H41" s="158"/>
      <c r="I41" s="159"/>
      <c r="J41" s="78"/>
    </row>
    <row r="42" spans="1:10" x14ac:dyDescent="0.25">
      <c r="A42" s="69"/>
      <c r="B42" s="70"/>
      <c r="C42" s="77"/>
      <c r="D42" s="88"/>
      <c r="E42" s="161"/>
      <c r="F42" s="161"/>
      <c r="G42" s="161"/>
      <c r="H42" s="161"/>
      <c r="I42" s="71"/>
      <c r="J42" s="72"/>
    </row>
    <row r="43" spans="1:10" x14ac:dyDescent="0.25">
      <c r="A43" s="157"/>
      <c r="B43" s="158"/>
      <c r="C43" s="158"/>
      <c r="D43" s="159"/>
      <c r="E43" s="157"/>
      <c r="F43" s="158"/>
      <c r="G43" s="158"/>
      <c r="H43" s="158"/>
      <c r="I43" s="159"/>
      <c r="J43" s="78"/>
    </row>
    <row r="44" spans="1:10" x14ac:dyDescent="0.25">
      <c r="A44" s="89"/>
      <c r="B44" s="77"/>
      <c r="C44" s="155"/>
      <c r="D44" s="155"/>
      <c r="E44" s="138"/>
      <c r="F44" s="138"/>
      <c r="G44" s="155"/>
      <c r="H44" s="155"/>
      <c r="I44" s="155"/>
      <c r="J44" s="72"/>
    </row>
    <row r="45" spans="1:10" x14ac:dyDescent="0.25">
      <c r="A45" s="157"/>
      <c r="B45" s="158"/>
      <c r="C45" s="158"/>
      <c r="D45" s="159"/>
      <c r="E45" s="157"/>
      <c r="F45" s="158"/>
      <c r="G45" s="158"/>
      <c r="H45" s="158"/>
      <c r="I45" s="159"/>
      <c r="J45" s="78"/>
    </row>
    <row r="46" spans="1:10" x14ac:dyDescent="0.25">
      <c r="A46" s="89"/>
      <c r="B46" s="77"/>
      <c r="C46" s="77"/>
      <c r="D46" s="70"/>
      <c r="E46" s="160"/>
      <c r="F46" s="160"/>
      <c r="G46" s="155"/>
      <c r="H46" s="155"/>
      <c r="I46" s="70"/>
      <c r="J46" s="72"/>
    </row>
    <row r="47" spans="1:10" x14ac:dyDescent="0.25">
      <c r="A47" s="157"/>
      <c r="B47" s="158"/>
      <c r="C47" s="158"/>
      <c r="D47" s="159"/>
      <c r="E47" s="157"/>
      <c r="F47" s="158"/>
      <c r="G47" s="158"/>
      <c r="H47" s="158"/>
      <c r="I47" s="159"/>
      <c r="J47" s="78"/>
    </row>
    <row r="48" spans="1:10" x14ac:dyDescent="0.25">
      <c r="A48" s="89"/>
      <c r="B48" s="77"/>
      <c r="C48" s="77"/>
      <c r="D48" s="70"/>
      <c r="E48" s="138"/>
      <c r="F48" s="138"/>
      <c r="G48" s="155"/>
      <c r="H48" s="155"/>
      <c r="I48" s="70"/>
      <c r="J48" s="90" t="s">
        <v>343</v>
      </c>
    </row>
    <row r="49" spans="1:10" x14ac:dyDescent="0.25">
      <c r="A49" s="89"/>
      <c r="B49" s="77"/>
      <c r="C49" s="77"/>
      <c r="D49" s="70"/>
      <c r="E49" s="138"/>
      <c r="F49" s="138"/>
      <c r="G49" s="155"/>
      <c r="H49" s="155"/>
      <c r="I49" s="70"/>
      <c r="J49" s="90" t="s">
        <v>344</v>
      </c>
    </row>
    <row r="50" spans="1:10" ht="14.45" customHeight="1" x14ac:dyDescent="0.25">
      <c r="A50" s="131" t="s">
        <v>320</v>
      </c>
      <c r="B50" s="132"/>
      <c r="C50" s="148" t="s">
        <v>344</v>
      </c>
      <c r="D50" s="149"/>
      <c r="E50" s="150" t="s">
        <v>345</v>
      </c>
      <c r="F50" s="151"/>
      <c r="G50" s="152"/>
      <c r="H50" s="153"/>
      <c r="I50" s="153"/>
      <c r="J50" s="154"/>
    </row>
    <row r="51" spans="1:10" x14ac:dyDescent="0.25">
      <c r="A51" s="89"/>
      <c r="B51" s="77"/>
      <c r="C51" s="155"/>
      <c r="D51" s="155"/>
      <c r="E51" s="138"/>
      <c r="F51" s="138"/>
      <c r="G51" s="156" t="s">
        <v>346</v>
      </c>
      <c r="H51" s="156"/>
      <c r="I51" s="156"/>
      <c r="J51" s="61"/>
    </row>
    <row r="52" spans="1:10" ht="13.9" customHeight="1" x14ac:dyDescent="0.25">
      <c r="A52" s="131" t="s">
        <v>321</v>
      </c>
      <c r="B52" s="132"/>
      <c r="C52" s="142" t="s">
        <v>460</v>
      </c>
      <c r="D52" s="143"/>
      <c r="E52" s="143"/>
      <c r="F52" s="143"/>
      <c r="G52" s="143"/>
      <c r="H52" s="143"/>
      <c r="I52" s="143"/>
      <c r="J52" s="144"/>
    </row>
    <row r="53" spans="1:10" x14ac:dyDescent="0.25">
      <c r="A53" s="69"/>
      <c r="B53" s="70"/>
      <c r="C53" s="145" t="s">
        <v>322</v>
      </c>
      <c r="D53" s="145"/>
      <c r="E53" s="145"/>
      <c r="F53" s="145"/>
      <c r="G53" s="145"/>
      <c r="H53" s="145"/>
      <c r="I53" s="145"/>
      <c r="J53" s="72"/>
    </row>
    <row r="54" spans="1:10" x14ac:dyDescent="0.25">
      <c r="A54" s="131" t="s">
        <v>323</v>
      </c>
      <c r="B54" s="132"/>
      <c r="C54" s="142" t="s">
        <v>457</v>
      </c>
      <c r="D54" s="143"/>
      <c r="E54" s="144"/>
      <c r="F54" s="138"/>
      <c r="G54" s="138"/>
      <c r="H54" s="146"/>
      <c r="I54" s="146"/>
      <c r="J54" s="147"/>
    </row>
    <row r="55" spans="1:10" x14ac:dyDescent="0.25">
      <c r="A55" s="69"/>
      <c r="B55" s="70"/>
      <c r="C55" s="77"/>
      <c r="D55" s="70"/>
      <c r="E55" s="138"/>
      <c r="F55" s="138"/>
      <c r="G55" s="138"/>
      <c r="H55" s="138"/>
      <c r="I55" s="70"/>
      <c r="J55" s="72"/>
    </row>
    <row r="56" spans="1:10" ht="14.45" customHeight="1" x14ac:dyDescent="0.25">
      <c r="A56" s="131" t="s">
        <v>315</v>
      </c>
      <c r="B56" s="132"/>
      <c r="C56" s="139" t="s">
        <v>458</v>
      </c>
      <c r="D56" s="140"/>
      <c r="E56" s="140"/>
      <c r="F56" s="140"/>
      <c r="G56" s="140"/>
      <c r="H56" s="140"/>
      <c r="I56" s="140"/>
      <c r="J56" s="141"/>
    </row>
    <row r="57" spans="1:10" x14ac:dyDescent="0.25">
      <c r="A57" s="69"/>
      <c r="B57" s="70"/>
      <c r="C57" s="70"/>
      <c r="D57" s="70"/>
      <c r="E57" s="138"/>
      <c r="F57" s="138"/>
      <c r="G57" s="138"/>
      <c r="H57" s="138"/>
      <c r="I57" s="70"/>
      <c r="J57" s="72"/>
    </row>
    <row r="58" spans="1:10" x14ac:dyDescent="0.25">
      <c r="A58" s="131" t="s">
        <v>347</v>
      </c>
      <c r="B58" s="132"/>
      <c r="C58" s="133"/>
      <c r="D58" s="134"/>
      <c r="E58" s="134"/>
      <c r="F58" s="134"/>
      <c r="G58" s="134"/>
      <c r="H58" s="134"/>
      <c r="I58" s="134"/>
      <c r="J58" s="135"/>
    </row>
    <row r="59" spans="1:10" ht="14.45" customHeight="1" x14ac:dyDescent="0.25">
      <c r="A59" s="69"/>
      <c r="B59" s="70"/>
      <c r="C59" s="136" t="s">
        <v>348</v>
      </c>
      <c r="D59" s="136"/>
      <c r="E59" s="136"/>
      <c r="F59" s="136"/>
      <c r="G59" s="70"/>
      <c r="H59" s="70"/>
      <c r="I59" s="70"/>
      <c r="J59" s="72"/>
    </row>
    <row r="60" spans="1:10" x14ac:dyDescent="0.25">
      <c r="A60" s="131" t="s">
        <v>349</v>
      </c>
      <c r="B60" s="132"/>
      <c r="C60" s="133"/>
      <c r="D60" s="134"/>
      <c r="E60" s="134"/>
      <c r="F60" s="134"/>
      <c r="G60" s="134"/>
      <c r="H60" s="134"/>
      <c r="I60" s="134"/>
      <c r="J60" s="135"/>
    </row>
    <row r="61" spans="1:10" ht="14.45" customHeight="1" x14ac:dyDescent="0.25">
      <c r="A61" s="91"/>
      <c r="B61" s="92"/>
      <c r="C61" s="137" t="s">
        <v>350</v>
      </c>
      <c r="D61" s="137"/>
      <c r="E61" s="137"/>
      <c r="F61" s="137"/>
      <c r="G61" s="137"/>
      <c r="H61" s="92"/>
      <c r="I61" s="92"/>
      <c r="J61" s="93"/>
    </row>
    <row r="68" ht="27" customHeight="1" x14ac:dyDescent="0.25"/>
    <row r="72" ht="38.450000000000003" customHeight="1" x14ac:dyDescent="0.25"/>
  </sheetData>
  <sheetProtection algorithmName="SHA-512" hashValue="17tCje7iIo2h9H9AiXTdyl064YN2QjB+iDqXCujvceTlInyCluY1sL5J+OagHC3QqzuEL1D/ZJn+BMCme3/OFA==" saltValue="iL5d8kArUHukJrROwckG7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topLeftCell="A64" workbookViewId="0">
      <selection activeCell="G146" sqref="G146"/>
    </sheetView>
  </sheetViews>
  <sheetFormatPr defaultColWidth="8.85546875" defaultRowHeight="12.75" x14ac:dyDescent="0.2"/>
  <cols>
    <col min="1" max="7" width="8.85546875" style="10"/>
    <col min="8" max="9" width="16.42578125" style="24" customWidth="1"/>
    <col min="10" max="10" width="10.28515625" style="10" bestFit="1" customWidth="1"/>
    <col min="11" max="16384" width="8.85546875" style="10"/>
  </cols>
  <sheetData>
    <row r="1" spans="1:9" x14ac:dyDescent="0.2">
      <c r="A1" s="201" t="s">
        <v>1</v>
      </c>
      <c r="B1" s="202"/>
      <c r="C1" s="202"/>
      <c r="D1" s="202"/>
      <c r="E1" s="202"/>
      <c r="F1" s="202"/>
      <c r="G1" s="202"/>
      <c r="H1" s="202"/>
      <c r="I1" s="202"/>
    </row>
    <row r="2" spans="1:9" ht="12.75" customHeight="1" x14ac:dyDescent="0.2">
      <c r="A2" s="203" t="s">
        <v>461</v>
      </c>
      <c r="B2" s="204"/>
      <c r="C2" s="204"/>
      <c r="D2" s="204"/>
      <c r="E2" s="204"/>
      <c r="F2" s="204"/>
      <c r="G2" s="204"/>
      <c r="H2" s="204"/>
      <c r="I2" s="204"/>
    </row>
    <row r="3" spans="1:9" x14ac:dyDescent="0.2">
      <c r="A3" s="205" t="s">
        <v>282</v>
      </c>
      <c r="B3" s="206"/>
      <c r="C3" s="206"/>
      <c r="D3" s="206"/>
      <c r="E3" s="206"/>
      <c r="F3" s="206"/>
      <c r="G3" s="206"/>
      <c r="H3" s="206"/>
      <c r="I3" s="206"/>
    </row>
    <row r="4" spans="1:9" ht="12.75" customHeight="1" x14ac:dyDescent="0.2">
      <c r="A4" s="207" t="s">
        <v>459</v>
      </c>
      <c r="B4" s="208"/>
      <c r="C4" s="208"/>
      <c r="D4" s="208"/>
      <c r="E4" s="208"/>
      <c r="F4" s="208"/>
      <c r="G4" s="208"/>
      <c r="H4" s="208"/>
      <c r="I4" s="209"/>
    </row>
    <row r="5" spans="1:9" ht="45" x14ac:dyDescent="0.2">
      <c r="A5" s="212" t="s">
        <v>2</v>
      </c>
      <c r="B5" s="213"/>
      <c r="C5" s="213"/>
      <c r="D5" s="213"/>
      <c r="E5" s="213"/>
      <c r="F5" s="213"/>
      <c r="G5" s="11" t="s">
        <v>101</v>
      </c>
      <c r="H5" s="13" t="s">
        <v>297</v>
      </c>
      <c r="I5" s="13" t="s">
        <v>298</v>
      </c>
    </row>
    <row r="6" spans="1:9" x14ac:dyDescent="0.2">
      <c r="A6" s="210">
        <v>1</v>
      </c>
      <c r="B6" s="211"/>
      <c r="C6" s="211"/>
      <c r="D6" s="211"/>
      <c r="E6" s="211"/>
      <c r="F6" s="211"/>
      <c r="G6" s="12">
        <v>2</v>
      </c>
      <c r="H6" s="13">
        <v>3</v>
      </c>
      <c r="I6" s="13">
        <v>4</v>
      </c>
    </row>
    <row r="7" spans="1:9" x14ac:dyDescent="0.2">
      <c r="A7" s="214"/>
      <c r="B7" s="214"/>
      <c r="C7" s="214"/>
      <c r="D7" s="214"/>
      <c r="E7" s="214"/>
      <c r="F7" s="214"/>
      <c r="G7" s="214"/>
      <c r="H7" s="214"/>
      <c r="I7" s="214"/>
    </row>
    <row r="8" spans="1:9" ht="12.75" customHeight="1" x14ac:dyDescent="0.2">
      <c r="A8" s="195" t="s">
        <v>4</v>
      </c>
      <c r="B8" s="195"/>
      <c r="C8" s="195"/>
      <c r="D8" s="195"/>
      <c r="E8" s="195"/>
      <c r="F8" s="195"/>
      <c r="G8" s="14">
        <v>1</v>
      </c>
      <c r="H8" s="22">
        <v>0</v>
      </c>
      <c r="I8" s="22">
        <v>0</v>
      </c>
    </row>
    <row r="9" spans="1:9" ht="12.75" customHeight="1" x14ac:dyDescent="0.2">
      <c r="A9" s="196" t="s">
        <v>303</v>
      </c>
      <c r="B9" s="196"/>
      <c r="C9" s="196"/>
      <c r="D9" s="196"/>
      <c r="E9" s="196"/>
      <c r="F9" s="196"/>
      <c r="G9" s="15">
        <v>2</v>
      </c>
      <c r="H9" s="23">
        <f>H10+H17+H27+H38+H43</f>
        <v>5152301804</v>
      </c>
      <c r="I9" s="23">
        <f>I10+I17+I27+I38+I43</f>
        <v>4825658321</v>
      </c>
    </row>
    <row r="10" spans="1:9" ht="12.75" customHeight="1" x14ac:dyDescent="0.2">
      <c r="A10" s="198" t="s">
        <v>5</v>
      </c>
      <c r="B10" s="198"/>
      <c r="C10" s="198"/>
      <c r="D10" s="198"/>
      <c r="E10" s="198"/>
      <c r="F10" s="198"/>
      <c r="G10" s="15">
        <v>3</v>
      </c>
      <c r="H10" s="23">
        <f>H11+H12+H13+H14+H15+H16</f>
        <v>34640301</v>
      </c>
      <c r="I10" s="23">
        <f>I11+I12+I13+I14+I15+I16</f>
        <v>30439166</v>
      </c>
    </row>
    <row r="11" spans="1:9" ht="12.75" customHeight="1" x14ac:dyDescent="0.2">
      <c r="A11" s="194" t="s">
        <v>6</v>
      </c>
      <c r="B11" s="194"/>
      <c r="C11" s="194"/>
      <c r="D11" s="194"/>
      <c r="E11" s="194"/>
      <c r="F11" s="194"/>
      <c r="G11" s="14">
        <v>4</v>
      </c>
      <c r="H11" s="22">
        <v>0</v>
      </c>
      <c r="I11" s="22">
        <v>0</v>
      </c>
    </row>
    <row r="12" spans="1:9" ht="22.9" customHeight="1" x14ac:dyDescent="0.2">
      <c r="A12" s="194" t="s">
        <v>7</v>
      </c>
      <c r="B12" s="194"/>
      <c r="C12" s="194"/>
      <c r="D12" s="194"/>
      <c r="E12" s="194"/>
      <c r="F12" s="194"/>
      <c r="G12" s="14">
        <v>5</v>
      </c>
      <c r="H12" s="22">
        <v>26854197</v>
      </c>
      <c r="I12" s="22">
        <v>18515146</v>
      </c>
    </row>
    <row r="13" spans="1:9" ht="12.75" customHeight="1" x14ac:dyDescent="0.2">
      <c r="A13" s="194" t="s">
        <v>8</v>
      </c>
      <c r="B13" s="194"/>
      <c r="C13" s="194"/>
      <c r="D13" s="194"/>
      <c r="E13" s="194"/>
      <c r="F13" s="194"/>
      <c r="G13" s="14">
        <v>6</v>
      </c>
      <c r="H13" s="22">
        <v>6567609</v>
      </c>
      <c r="I13" s="22">
        <v>6567609</v>
      </c>
    </row>
    <row r="14" spans="1:9" ht="12.75" customHeight="1" x14ac:dyDescent="0.2">
      <c r="A14" s="194" t="s">
        <v>9</v>
      </c>
      <c r="B14" s="194"/>
      <c r="C14" s="194"/>
      <c r="D14" s="194"/>
      <c r="E14" s="194"/>
      <c r="F14" s="194"/>
      <c r="G14" s="14">
        <v>7</v>
      </c>
      <c r="H14" s="22">
        <v>0</v>
      </c>
      <c r="I14" s="22">
        <v>0</v>
      </c>
    </row>
    <row r="15" spans="1:9" ht="12.75" customHeight="1" x14ac:dyDescent="0.2">
      <c r="A15" s="194" t="s">
        <v>10</v>
      </c>
      <c r="B15" s="194"/>
      <c r="C15" s="194"/>
      <c r="D15" s="194"/>
      <c r="E15" s="194"/>
      <c r="F15" s="194"/>
      <c r="G15" s="14">
        <v>8</v>
      </c>
      <c r="H15" s="22">
        <v>1218495</v>
      </c>
      <c r="I15" s="22">
        <v>5356411</v>
      </c>
    </row>
    <row r="16" spans="1:9" ht="12.75" customHeight="1" x14ac:dyDescent="0.2">
      <c r="A16" s="194" t="s">
        <v>11</v>
      </c>
      <c r="B16" s="194"/>
      <c r="C16" s="194"/>
      <c r="D16" s="194"/>
      <c r="E16" s="194"/>
      <c r="F16" s="194"/>
      <c r="G16" s="14">
        <v>9</v>
      </c>
      <c r="H16" s="22">
        <v>0</v>
      </c>
      <c r="I16" s="22">
        <v>0</v>
      </c>
    </row>
    <row r="17" spans="1:9" ht="12.75" customHeight="1" x14ac:dyDescent="0.2">
      <c r="A17" s="198" t="s">
        <v>12</v>
      </c>
      <c r="B17" s="198"/>
      <c r="C17" s="198"/>
      <c r="D17" s="198"/>
      <c r="E17" s="198"/>
      <c r="F17" s="198"/>
      <c r="G17" s="15">
        <v>10</v>
      </c>
      <c r="H17" s="23">
        <f>H18+H19+H20+H21+H22+H23+H24+H25+H26</f>
        <v>3936984239</v>
      </c>
      <c r="I17" s="23">
        <f>I18+I19+I20+I21+I22+I23+I24+I25+I26</f>
        <v>3623400116</v>
      </c>
    </row>
    <row r="18" spans="1:9" ht="12.75" customHeight="1" x14ac:dyDescent="0.2">
      <c r="A18" s="194" t="s">
        <v>13</v>
      </c>
      <c r="B18" s="194"/>
      <c r="C18" s="194"/>
      <c r="D18" s="194"/>
      <c r="E18" s="194"/>
      <c r="F18" s="194"/>
      <c r="G18" s="14">
        <v>11</v>
      </c>
      <c r="H18" s="22">
        <v>593370669</v>
      </c>
      <c r="I18" s="22">
        <v>533436722</v>
      </c>
    </row>
    <row r="19" spans="1:9" ht="12.75" customHeight="1" x14ac:dyDescent="0.2">
      <c r="A19" s="194" t="s">
        <v>14</v>
      </c>
      <c r="B19" s="194"/>
      <c r="C19" s="194"/>
      <c r="D19" s="194"/>
      <c r="E19" s="194"/>
      <c r="F19" s="194"/>
      <c r="G19" s="14">
        <v>12</v>
      </c>
      <c r="H19" s="22">
        <v>2593423408</v>
      </c>
      <c r="I19" s="22">
        <v>2302241356</v>
      </c>
    </row>
    <row r="20" spans="1:9" ht="12.75" customHeight="1" x14ac:dyDescent="0.2">
      <c r="A20" s="194" t="s">
        <v>15</v>
      </c>
      <c r="B20" s="194"/>
      <c r="C20" s="194"/>
      <c r="D20" s="194"/>
      <c r="E20" s="194"/>
      <c r="F20" s="194"/>
      <c r="G20" s="14">
        <v>13</v>
      </c>
      <c r="H20" s="22">
        <v>355975206</v>
      </c>
      <c r="I20" s="22">
        <v>327786580</v>
      </c>
    </row>
    <row r="21" spans="1:9" ht="12.75" customHeight="1" x14ac:dyDescent="0.2">
      <c r="A21" s="194" t="s">
        <v>16</v>
      </c>
      <c r="B21" s="194"/>
      <c r="C21" s="194"/>
      <c r="D21" s="194"/>
      <c r="E21" s="194"/>
      <c r="F21" s="194"/>
      <c r="G21" s="14">
        <v>14</v>
      </c>
      <c r="H21" s="22">
        <v>72736320</v>
      </c>
      <c r="I21" s="22">
        <v>70550684</v>
      </c>
    </row>
    <row r="22" spans="1:9" ht="12.75" customHeight="1" x14ac:dyDescent="0.2">
      <c r="A22" s="194" t="s">
        <v>17</v>
      </c>
      <c r="B22" s="194"/>
      <c r="C22" s="194"/>
      <c r="D22" s="194"/>
      <c r="E22" s="194"/>
      <c r="F22" s="194"/>
      <c r="G22" s="14">
        <v>15</v>
      </c>
      <c r="H22" s="22">
        <v>0</v>
      </c>
      <c r="I22" s="22">
        <v>0</v>
      </c>
    </row>
    <row r="23" spans="1:9" ht="12.75" customHeight="1" x14ac:dyDescent="0.2">
      <c r="A23" s="194" t="s">
        <v>18</v>
      </c>
      <c r="B23" s="194"/>
      <c r="C23" s="194"/>
      <c r="D23" s="194"/>
      <c r="E23" s="194"/>
      <c r="F23" s="194"/>
      <c r="G23" s="14">
        <v>16</v>
      </c>
      <c r="H23" s="22">
        <v>42528</v>
      </c>
      <c r="I23" s="22">
        <v>2097819</v>
      </c>
    </row>
    <row r="24" spans="1:9" ht="12.75" customHeight="1" x14ac:dyDescent="0.2">
      <c r="A24" s="194" t="s">
        <v>19</v>
      </c>
      <c r="B24" s="194"/>
      <c r="C24" s="194"/>
      <c r="D24" s="194"/>
      <c r="E24" s="194"/>
      <c r="F24" s="194"/>
      <c r="G24" s="14">
        <v>17</v>
      </c>
      <c r="H24" s="22">
        <v>267938392</v>
      </c>
      <c r="I24" s="22">
        <v>339094508</v>
      </c>
    </row>
    <row r="25" spans="1:9" ht="12.75" customHeight="1" x14ac:dyDescent="0.2">
      <c r="A25" s="194" t="s">
        <v>20</v>
      </c>
      <c r="B25" s="194"/>
      <c r="C25" s="194"/>
      <c r="D25" s="194"/>
      <c r="E25" s="194"/>
      <c r="F25" s="194"/>
      <c r="G25" s="14">
        <v>18</v>
      </c>
      <c r="H25" s="22">
        <v>50317735</v>
      </c>
      <c r="I25" s="22">
        <v>45165004</v>
      </c>
    </row>
    <row r="26" spans="1:9" ht="12.75" customHeight="1" x14ac:dyDescent="0.2">
      <c r="A26" s="194" t="s">
        <v>21</v>
      </c>
      <c r="B26" s="194"/>
      <c r="C26" s="194"/>
      <c r="D26" s="194"/>
      <c r="E26" s="194"/>
      <c r="F26" s="194"/>
      <c r="G26" s="14">
        <v>19</v>
      </c>
      <c r="H26" s="22">
        <v>3179981</v>
      </c>
      <c r="I26" s="22">
        <v>3027443</v>
      </c>
    </row>
    <row r="27" spans="1:9" ht="12.75" customHeight="1" x14ac:dyDescent="0.2">
      <c r="A27" s="198" t="s">
        <v>22</v>
      </c>
      <c r="B27" s="198"/>
      <c r="C27" s="198"/>
      <c r="D27" s="198"/>
      <c r="E27" s="198"/>
      <c r="F27" s="198"/>
      <c r="G27" s="15">
        <v>20</v>
      </c>
      <c r="H27" s="23">
        <f>SUM(H28:H37)</f>
        <v>1017453237</v>
      </c>
      <c r="I27" s="23">
        <f>SUM(I28:I37)</f>
        <v>1063543036</v>
      </c>
    </row>
    <row r="28" spans="1:9" ht="12.75" customHeight="1" x14ac:dyDescent="0.2">
      <c r="A28" s="194" t="s">
        <v>23</v>
      </c>
      <c r="B28" s="194"/>
      <c r="C28" s="194"/>
      <c r="D28" s="194"/>
      <c r="E28" s="194"/>
      <c r="F28" s="194"/>
      <c r="G28" s="14">
        <v>21</v>
      </c>
      <c r="H28" s="22">
        <v>941803942</v>
      </c>
      <c r="I28" s="22">
        <v>941803942</v>
      </c>
    </row>
    <row r="29" spans="1:9" ht="12.75" customHeight="1" x14ac:dyDescent="0.2">
      <c r="A29" s="194" t="s">
        <v>24</v>
      </c>
      <c r="B29" s="194"/>
      <c r="C29" s="194"/>
      <c r="D29" s="194"/>
      <c r="E29" s="194"/>
      <c r="F29" s="194"/>
      <c r="G29" s="14">
        <v>22</v>
      </c>
      <c r="H29" s="22">
        <v>0</v>
      </c>
      <c r="I29" s="22">
        <v>0</v>
      </c>
    </row>
    <row r="30" spans="1:9" ht="12.75" customHeight="1" x14ac:dyDescent="0.2">
      <c r="A30" s="194" t="s">
        <v>25</v>
      </c>
      <c r="B30" s="194"/>
      <c r="C30" s="194"/>
      <c r="D30" s="194"/>
      <c r="E30" s="194"/>
      <c r="F30" s="194"/>
      <c r="G30" s="14">
        <v>23</v>
      </c>
      <c r="H30" s="22">
        <v>0</v>
      </c>
      <c r="I30" s="22">
        <v>0</v>
      </c>
    </row>
    <row r="31" spans="1:9" ht="24" customHeight="1" x14ac:dyDescent="0.2">
      <c r="A31" s="194" t="s">
        <v>26</v>
      </c>
      <c r="B31" s="194"/>
      <c r="C31" s="194"/>
      <c r="D31" s="194"/>
      <c r="E31" s="194"/>
      <c r="F31" s="194"/>
      <c r="G31" s="14">
        <v>24</v>
      </c>
      <c r="H31" s="22">
        <v>70112312</v>
      </c>
      <c r="I31" s="22">
        <v>107184531</v>
      </c>
    </row>
    <row r="32" spans="1:9" ht="23.45" customHeight="1" x14ac:dyDescent="0.2">
      <c r="A32" s="194" t="s">
        <v>27</v>
      </c>
      <c r="B32" s="194"/>
      <c r="C32" s="194"/>
      <c r="D32" s="194"/>
      <c r="E32" s="194"/>
      <c r="F32" s="194"/>
      <c r="G32" s="14">
        <v>25</v>
      </c>
      <c r="H32" s="22">
        <v>0</v>
      </c>
      <c r="I32" s="22">
        <v>0</v>
      </c>
    </row>
    <row r="33" spans="1:9" ht="21.6" customHeight="1" x14ac:dyDescent="0.2">
      <c r="A33" s="194" t="s">
        <v>28</v>
      </c>
      <c r="B33" s="194"/>
      <c r="C33" s="194"/>
      <c r="D33" s="194"/>
      <c r="E33" s="194"/>
      <c r="F33" s="194"/>
      <c r="G33" s="14">
        <v>26</v>
      </c>
      <c r="H33" s="22">
        <v>0</v>
      </c>
      <c r="I33" s="22">
        <v>2219915</v>
      </c>
    </row>
    <row r="34" spans="1:9" ht="12.75" customHeight="1" x14ac:dyDescent="0.2">
      <c r="A34" s="194" t="s">
        <v>29</v>
      </c>
      <c r="B34" s="194"/>
      <c r="C34" s="194"/>
      <c r="D34" s="194"/>
      <c r="E34" s="194"/>
      <c r="F34" s="194"/>
      <c r="G34" s="14">
        <v>27</v>
      </c>
      <c r="H34" s="22">
        <v>219121</v>
      </c>
      <c r="I34" s="22">
        <v>249343</v>
      </c>
    </row>
    <row r="35" spans="1:9" ht="12.75" customHeight="1" x14ac:dyDescent="0.2">
      <c r="A35" s="194" t="s">
        <v>30</v>
      </c>
      <c r="B35" s="194"/>
      <c r="C35" s="194"/>
      <c r="D35" s="194"/>
      <c r="E35" s="194"/>
      <c r="F35" s="194"/>
      <c r="G35" s="14">
        <v>28</v>
      </c>
      <c r="H35" s="22">
        <v>5177862</v>
      </c>
      <c r="I35" s="22">
        <v>5170681</v>
      </c>
    </row>
    <row r="36" spans="1:9" ht="12.75" customHeight="1" x14ac:dyDescent="0.2">
      <c r="A36" s="194" t="s">
        <v>31</v>
      </c>
      <c r="B36" s="194"/>
      <c r="C36" s="194"/>
      <c r="D36" s="194"/>
      <c r="E36" s="194"/>
      <c r="F36" s="194"/>
      <c r="G36" s="14">
        <v>29</v>
      </c>
      <c r="H36" s="22">
        <v>0</v>
      </c>
      <c r="I36" s="22">
        <v>0</v>
      </c>
    </row>
    <row r="37" spans="1:9" ht="12.75" customHeight="1" x14ac:dyDescent="0.2">
      <c r="A37" s="194" t="s">
        <v>32</v>
      </c>
      <c r="B37" s="194"/>
      <c r="C37" s="194"/>
      <c r="D37" s="194"/>
      <c r="E37" s="194"/>
      <c r="F37" s="194"/>
      <c r="G37" s="14">
        <v>30</v>
      </c>
      <c r="H37" s="22">
        <v>140000</v>
      </c>
      <c r="I37" s="22">
        <v>6914624</v>
      </c>
    </row>
    <row r="38" spans="1:9" ht="12.75" customHeight="1" x14ac:dyDescent="0.2">
      <c r="A38" s="198" t="s">
        <v>33</v>
      </c>
      <c r="B38" s="198"/>
      <c r="C38" s="198"/>
      <c r="D38" s="198"/>
      <c r="E38" s="198"/>
      <c r="F38" s="198"/>
      <c r="G38" s="15">
        <v>31</v>
      </c>
      <c r="H38" s="23">
        <f>H39+H40+H41+H42</f>
        <v>0</v>
      </c>
      <c r="I38" s="23">
        <f>I39+I40+I41+I42</f>
        <v>0</v>
      </c>
    </row>
    <row r="39" spans="1:9" ht="12.75" customHeight="1" x14ac:dyDescent="0.2">
      <c r="A39" s="194" t="s">
        <v>34</v>
      </c>
      <c r="B39" s="194"/>
      <c r="C39" s="194"/>
      <c r="D39" s="194"/>
      <c r="E39" s="194"/>
      <c r="F39" s="194"/>
      <c r="G39" s="14">
        <v>32</v>
      </c>
      <c r="H39" s="22">
        <v>0</v>
      </c>
      <c r="I39" s="22">
        <v>0</v>
      </c>
    </row>
    <row r="40" spans="1:9" ht="12.75" customHeight="1" x14ac:dyDescent="0.2">
      <c r="A40" s="194" t="s">
        <v>35</v>
      </c>
      <c r="B40" s="194"/>
      <c r="C40" s="194"/>
      <c r="D40" s="194"/>
      <c r="E40" s="194"/>
      <c r="F40" s="194"/>
      <c r="G40" s="14">
        <v>33</v>
      </c>
      <c r="H40" s="22">
        <v>0</v>
      </c>
      <c r="I40" s="22">
        <v>0</v>
      </c>
    </row>
    <row r="41" spans="1:9" ht="12.75" customHeight="1" x14ac:dyDescent="0.2">
      <c r="A41" s="194" t="s">
        <v>36</v>
      </c>
      <c r="B41" s="194"/>
      <c r="C41" s="194"/>
      <c r="D41" s="194"/>
      <c r="E41" s="194"/>
      <c r="F41" s="194"/>
      <c r="G41" s="14">
        <v>34</v>
      </c>
      <c r="H41" s="22">
        <v>0</v>
      </c>
      <c r="I41" s="22">
        <v>0</v>
      </c>
    </row>
    <row r="42" spans="1:9" ht="12.75" customHeight="1" x14ac:dyDescent="0.2">
      <c r="A42" s="194" t="s">
        <v>37</v>
      </c>
      <c r="B42" s="194"/>
      <c r="C42" s="194"/>
      <c r="D42" s="194"/>
      <c r="E42" s="194"/>
      <c r="F42" s="194"/>
      <c r="G42" s="14">
        <v>35</v>
      </c>
      <c r="H42" s="22">
        <v>0</v>
      </c>
      <c r="I42" s="22">
        <v>0</v>
      </c>
    </row>
    <row r="43" spans="1:9" ht="12.75" customHeight="1" x14ac:dyDescent="0.2">
      <c r="A43" s="194" t="s">
        <v>38</v>
      </c>
      <c r="B43" s="194"/>
      <c r="C43" s="194"/>
      <c r="D43" s="194"/>
      <c r="E43" s="194"/>
      <c r="F43" s="194"/>
      <c r="G43" s="14">
        <v>36</v>
      </c>
      <c r="H43" s="22">
        <v>163224027</v>
      </c>
      <c r="I43" s="22">
        <v>108276003</v>
      </c>
    </row>
    <row r="44" spans="1:9" ht="12.75" customHeight="1" x14ac:dyDescent="0.2">
      <c r="A44" s="196" t="s">
        <v>304</v>
      </c>
      <c r="B44" s="196"/>
      <c r="C44" s="196"/>
      <c r="D44" s="196"/>
      <c r="E44" s="196"/>
      <c r="F44" s="196"/>
      <c r="G44" s="15">
        <v>37</v>
      </c>
      <c r="H44" s="23">
        <f>H45+H53+H60+H70</f>
        <v>656422372</v>
      </c>
      <c r="I44" s="23">
        <f>I45+I53+I60+I70</f>
        <v>675547595</v>
      </c>
    </row>
    <row r="45" spans="1:9" ht="12.75" customHeight="1" x14ac:dyDescent="0.2">
      <c r="A45" s="198" t="s">
        <v>39</v>
      </c>
      <c r="B45" s="198"/>
      <c r="C45" s="198"/>
      <c r="D45" s="198"/>
      <c r="E45" s="198"/>
      <c r="F45" s="198"/>
      <c r="G45" s="15">
        <v>38</v>
      </c>
      <c r="H45" s="23">
        <f>SUM(H46:H52)</f>
        <v>23619254</v>
      </c>
      <c r="I45" s="23">
        <f>SUM(I46:I52)</f>
        <v>42183068</v>
      </c>
    </row>
    <row r="46" spans="1:9" ht="12.75" customHeight="1" x14ac:dyDescent="0.2">
      <c r="A46" s="194" t="s">
        <v>40</v>
      </c>
      <c r="B46" s="194"/>
      <c r="C46" s="194"/>
      <c r="D46" s="194"/>
      <c r="E46" s="194"/>
      <c r="F46" s="194"/>
      <c r="G46" s="14">
        <v>39</v>
      </c>
      <c r="H46" s="22">
        <v>22520626</v>
      </c>
      <c r="I46" s="22">
        <v>40171744</v>
      </c>
    </row>
    <row r="47" spans="1:9" ht="12.75" customHeight="1" x14ac:dyDescent="0.2">
      <c r="A47" s="194" t="s">
        <v>41</v>
      </c>
      <c r="B47" s="194"/>
      <c r="C47" s="194"/>
      <c r="D47" s="194"/>
      <c r="E47" s="194"/>
      <c r="F47" s="194"/>
      <c r="G47" s="14">
        <v>40</v>
      </c>
      <c r="H47" s="22">
        <v>0</v>
      </c>
      <c r="I47" s="22">
        <v>0</v>
      </c>
    </row>
    <row r="48" spans="1:9" ht="12.75" customHeight="1" x14ac:dyDescent="0.2">
      <c r="A48" s="194" t="s">
        <v>42</v>
      </c>
      <c r="B48" s="194"/>
      <c r="C48" s="194"/>
      <c r="D48" s="194"/>
      <c r="E48" s="194"/>
      <c r="F48" s="194"/>
      <c r="G48" s="14">
        <v>41</v>
      </c>
      <c r="H48" s="22">
        <v>0</v>
      </c>
      <c r="I48" s="22">
        <v>0</v>
      </c>
    </row>
    <row r="49" spans="1:9" ht="12.75" customHeight="1" x14ac:dyDescent="0.2">
      <c r="A49" s="194" t="s">
        <v>43</v>
      </c>
      <c r="B49" s="194"/>
      <c r="C49" s="194"/>
      <c r="D49" s="194"/>
      <c r="E49" s="194"/>
      <c r="F49" s="194"/>
      <c r="G49" s="14">
        <v>42</v>
      </c>
      <c r="H49" s="22">
        <v>1098628</v>
      </c>
      <c r="I49" s="22">
        <v>2011324</v>
      </c>
    </row>
    <row r="50" spans="1:9" ht="12.75" customHeight="1" x14ac:dyDescent="0.2">
      <c r="A50" s="194" t="s">
        <v>44</v>
      </c>
      <c r="B50" s="194"/>
      <c r="C50" s="194"/>
      <c r="D50" s="194"/>
      <c r="E50" s="194"/>
      <c r="F50" s="194"/>
      <c r="G50" s="14">
        <v>43</v>
      </c>
      <c r="H50" s="22">
        <v>0</v>
      </c>
      <c r="I50" s="22">
        <v>0</v>
      </c>
    </row>
    <row r="51" spans="1:9" ht="12.75" customHeight="1" x14ac:dyDescent="0.2">
      <c r="A51" s="194" t="s">
        <v>45</v>
      </c>
      <c r="B51" s="194"/>
      <c r="C51" s="194"/>
      <c r="D51" s="194"/>
      <c r="E51" s="194"/>
      <c r="F51" s="194"/>
      <c r="G51" s="14">
        <v>44</v>
      </c>
      <c r="H51" s="22">
        <v>0</v>
      </c>
      <c r="I51" s="22">
        <v>0</v>
      </c>
    </row>
    <row r="52" spans="1:9" ht="12.75" customHeight="1" x14ac:dyDescent="0.2">
      <c r="A52" s="194" t="s">
        <v>46</v>
      </c>
      <c r="B52" s="194"/>
      <c r="C52" s="194"/>
      <c r="D52" s="194"/>
      <c r="E52" s="194"/>
      <c r="F52" s="194"/>
      <c r="G52" s="14">
        <v>45</v>
      </c>
      <c r="H52" s="22">
        <v>0</v>
      </c>
      <c r="I52" s="22">
        <v>0</v>
      </c>
    </row>
    <row r="53" spans="1:9" ht="12.75" customHeight="1" x14ac:dyDescent="0.2">
      <c r="A53" s="198" t="s">
        <v>47</v>
      </c>
      <c r="B53" s="198"/>
      <c r="C53" s="198"/>
      <c r="D53" s="198"/>
      <c r="E53" s="198"/>
      <c r="F53" s="198"/>
      <c r="G53" s="15">
        <v>46</v>
      </c>
      <c r="H53" s="23">
        <f>SUM(H54:H59)</f>
        <v>50219276</v>
      </c>
      <c r="I53" s="23">
        <f>SUM(I54:I59)</f>
        <v>69365491</v>
      </c>
    </row>
    <row r="54" spans="1:9" ht="12.75" customHeight="1" x14ac:dyDescent="0.2">
      <c r="A54" s="194" t="s">
        <v>48</v>
      </c>
      <c r="B54" s="194"/>
      <c r="C54" s="194"/>
      <c r="D54" s="194"/>
      <c r="E54" s="194"/>
      <c r="F54" s="194"/>
      <c r="G54" s="14">
        <v>47</v>
      </c>
      <c r="H54" s="22">
        <v>19738193</v>
      </c>
      <c r="I54" s="22">
        <v>14238162</v>
      </c>
    </row>
    <row r="55" spans="1:9" ht="12.75" customHeight="1" x14ac:dyDescent="0.2">
      <c r="A55" s="194" t="s">
        <v>49</v>
      </c>
      <c r="B55" s="194"/>
      <c r="C55" s="194"/>
      <c r="D55" s="194"/>
      <c r="E55" s="194"/>
      <c r="F55" s="194"/>
      <c r="G55" s="14">
        <v>48</v>
      </c>
      <c r="H55" s="22">
        <v>7293713</v>
      </c>
      <c r="I55" s="22">
        <v>1204566</v>
      </c>
    </row>
    <row r="56" spans="1:9" ht="12.75" customHeight="1" x14ac:dyDescent="0.2">
      <c r="A56" s="194" t="s">
        <v>50</v>
      </c>
      <c r="B56" s="194"/>
      <c r="C56" s="194"/>
      <c r="D56" s="194"/>
      <c r="E56" s="194"/>
      <c r="F56" s="194"/>
      <c r="G56" s="14">
        <v>49</v>
      </c>
      <c r="H56" s="22">
        <v>16667610</v>
      </c>
      <c r="I56" s="22">
        <v>42749916</v>
      </c>
    </row>
    <row r="57" spans="1:9" ht="12.75" customHeight="1" x14ac:dyDescent="0.2">
      <c r="A57" s="194" t="s">
        <v>51</v>
      </c>
      <c r="B57" s="194"/>
      <c r="C57" s="194"/>
      <c r="D57" s="194"/>
      <c r="E57" s="194"/>
      <c r="F57" s="194"/>
      <c r="G57" s="14">
        <v>50</v>
      </c>
      <c r="H57" s="22">
        <v>625968</v>
      </c>
      <c r="I57" s="22">
        <v>7992921</v>
      </c>
    </row>
    <row r="58" spans="1:9" ht="12.75" customHeight="1" x14ac:dyDescent="0.2">
      <c r="A58" s="194" t="s">
        <v>52</v>
      </c>
      <c r="B58" s="194"/>
      <c r="C58" s="194"/>
      <c r="D58" s="194"/>
      <c r="E58" s="194"/>
      <c r="F58" s="194"/>
      <c r="G58" s="14">
        <v>51</v>
      </c>
      <c r="H58" s="22">
        <v>3070818</v>
      </c>
      <c r="I58" s="22">
        <v>487744</v>
      </c>
    </row>
    <row r="59" spans="1:9" ht="12.75" customHeight="1" x14ac:dyDescent="0.2">
      <c r="A59" s="194" t="s">
        <v>53</v>
      </c>
      <c r="B59" s="194"/>
      <c r="C59" s="194"/>
      <c r="D59" s="194"/>
      <c r="E59" s="194"/>
      <c r="F59" s="194"/>
      <c r="G59" s="14">
        <v>52</v>
      </c>
      <c r="H59" s="22">
        <v>2822974</v>
      </c>
      <c r="I59" s="22">
        <v>2692182</v>
      </c>
    </row>
    <row r="60" spans="1:9" ht="12.75" customHeight="1" x14ac:dyDescent="0.2">
      <c r="A60" s="198" t="s">
        <v>54</v>
      </c>
      <c r="B60" s="198"/>
      <c r="C60" s="198"/>
      <c r="D60" s="198"/>
      <c r="E60" s="198"/>
      <c r="F60" s="198"/>
      <c r="G60" s="15">
        <v>53</v>
      </c>
      <c r="H60" s="23">
        <f>SUM(H61:H69)</f>
        <v>444055</v>
      </c>
      <c r="I60" s="23">
        <f>SUM(I61:I69)</f>
        <v>793730</v>
      </c>
    </row>
    <row r="61" spans="1:9" ht="12.75" customHeight="1" x14ac:dyDescent="0.2">
      <c r="A61" s="194" t="s">
        <v>23</v>
      </c>
      <c r="B61" s="194"/>
      <c r="C61" s="194"/>
      <c r="D61" s="194"/>
      <c r="E61" s="194"/>
      <c r="F61" s="194"/>
      <c r="G61" s="14">
        <v>54</v>
      </c>
      <c r="H61" s="22">
        <v>0</v>
      </c>
      <c r="I61" s="22">
        <v>0</v>
      </c>
    </row>
    <row r="62" spans="1:9" ht="27.75" customHeight="1" x14ac:dyDescent="0.2">
      <c r="A62" s="194" t="s">
        <v>24</v>
      </c>
      <c r="B62" s="194"/>
      <c r="C62" s="194"/>
      <c r="D62" s="194"/>
      <c r="E62" s="194"/>
      <c r="F62" s="194"/>
      <c r="G62" s="14">
        <v>55</v>
      </c>
      <c r="H62" s="22">
        <v>0</v>
      </c>
      <c r="I62" s="22">
        <v>0</v>
      </c>
    </row>
    <row r="63" spans="1:9" ht="12.75" customHeight="1" x14ac:dyDescent="0.2">
      <c r="A63" s="194" t="s">
        <v>25</v>
      </c>
      <c r="B63" s="194"/>
      <c r="C63" s="194"/>
      <c r="D63" s="194"/>
      <c r="E63" s="194"/>
      <c r="F63" s="194"/>
      <c r="G63" s="14">
        <v>56</v>
      </c>
      <c r="H63" s="22">
        <v>28300</v>
      </c>
      <c r="I63" s="22">
        <v>28300</v>
      </c>
    </row>
    <row r="64" spans="1:9" ht="26.1" customHeight="1" x14ac:dyDescent="0.2">
      <c r="A64" s="194" t="s">
        <v>55</v>
      </c>
      <c r="B64" s="194"/>
      <c r="C64" s="194"/>
      <c r="D64" s="194"/>
      <c r="E64" s="194"/>
      <c r="F64" s="194"/>
      <c r="G64" s="14">
        <v>57</v>
      </c>
      <c r="H64" s="22">
        <v>0</v>
      </c>
      <c r="I64" s="22">
        <v>0</v>
      </c>
    </row>
    <row r="65" spans="1:9" ht="21.6" customHeight="1" x14ac:dyDescent="0.2">
      <c r="A65" s="194" t="s">
        <v>27</v>
      </c>
      <c r="B65" s="194"/>
      <c r="C65" s="194"/>
      <c r="D65" s="194"/>
      <c r="E65" s="194"/>
      <c r="F65" s="194"/>
      <c r="G65" s="14">
        <v>58</v>
      </c>
      <c r="H65" s="22">
        <v>0</v>
      </c>
      <c r="I65" s="22">
        <v>0</v>
      </c>
    </row>
    <row r="66" spans="1:9" ht="21.6" customHeight="1" x14ac:dyDescent="0.2">
      <c r="A66" s="194" t="s">
        <v>28</v>
      </c>
      <c r="B66" s="194"/>
      <c r="C66" s="194"/>
      <c r="D66" s="194"/>
      <c r="E66" s="194"/>
      <c r="F66" s="194"/>
      <c r="G66" s="14">
        <v>59</v>
      </c>
      <c r="H66" s="22">
        <v>0</v>
      </c>
      <c r="I66" s="22">
        <v>0</v>
      </c>
    </row>
    <row r="67" spans="1:9" ht="12.75" customHeight="1" x14ac:dyDescent="0.2">
      <c r="A67" s="194" t="s">
        <v>29</v>
      </c>
      <c r="B67" s="194"/>
      <c r="C67" s="194"/>
      <c r="D67" s="194"/>
      <c r="E67" s="194"/>
      <c r="F67" s="194"/>
      <c r="G67" s="14">
        <v>60</v>
      </c>
      <c r="H67" s="22">
        <v>0</v>
      </c>
      <c r="I67" s="22">
        <v>0</v>
      </c>
    </row>
    <row r="68" spans="1:9" ht="12.75" customHeight="1" x14ac:dyDescent="0.2">
      <c r="A68" s="194" t="s">
        <v>30</v>
      </c>
      <c r="B68" s="194"/>
      <c r="C68" s="194"/>
      <c r="D68" s="194"/>
      <c r="E68" s="194"/>
      <c r="F68" s="194"/>
      <c r="G68" s="14">
        <v>61</v>
      </c>
      <c r="H68" s="22">
        <v>415755</v>
      </c>
      <c r="I68" s="22">
        <v>765430</v>
      </c>
    </row>
    <row r="69" spans="1:9" ht="12.75" customHeight="1" x14ac:dyDescent="0.2">
      <c r="A69" s="194" t="s">
        <v>56</v>
      </c>
      <c r="B69" s="194"/>
      <c r="C69" s="194"/>
      <c r="D69" s="194"/>
      <c r="E69" s="194"/>
      <c r="F69" s="194"/>
      <c r="G69" s="14">
        <v>62</v>
      </c>
      <c r="H69" s="22">
        <v>0</v>
      </c>
      <c r="I69" s="22">
        <v>0</v>
      </c>
    </row>
    <row r="70" spans="1:9" ht="12.75" customHeight="1" x14ac:dyDescent="0.2">
      <c r="A70" s="194" t="s">
        <v>57</v>
      </c>
      <c r="B70" s="194"/>
      <c r="C70" s="194"/>
      <c r="D70" s="194"/>
      <c r="E70" s="194"/>
      <c r="F70" s="194"/>
      <c r="G70" s="14">
        <v>63</v>
      </c>
      <c r="H70" s="22">
        <v>582139787</v>
      </c>
      <c r="I70" s="22">
        <v>563205306</v>
      </c>
    </row>
    <row r="71" spans="1:9" ht="12.75" customHeight="1" x14ac:dyDescent="0.2">
      <c r="A71" s="195" t="s">
        <v>58</v>
      </c>
      <c r="B71" s="195"/>
      <c r="C71" s="195"/>
      <c r="D71" s="195"/>
      <c r="E71" s="195"/>
      <c r="F71" s="195"/>
      <c r="G71" s="14">
        <v>64</v>
      </c>
      <c r="H71" s="22">
        <v>21272442</v>
      </c>
      <c r="I71" s="22">
        <v>85485995</v>
      </c>
    </row>
    <row r="72" spans="1:9" ht="12.75" customHeight="1" x14ac:dyDescent="0.2">
      <c r="A72" s="196" t="s">
        <v>305</v>
      </c>
      <c r="B72" s="196"/>
      <c r="C72" s="196"/>
      <c r="D72" s="196"/>
      <c r="E72" s="196"/>
      <c r="F72" s="196"/>
      <c r="G72" s="15">
        <v>65</v>
      </c>
      <c r="H72" s="23">
        <f>H8+H9+H44+H71</f>
        <v>5829996618</v>
      </c>
      <c r="I72" s="23">
        <f>I8+I9+I44+I71</f>
        <v>5586691911</v>
      </c>
    </row>
    <row r="73" spans="1:9" ht="12.75" customHeight="1" x14ac:dyDescent="0.2">
      <c r="A73" s="195" t="s">
        <v>59</v>
      </c>
      <c r="B73" s="195"/>
      <c r="C73" s="195"/>
      <c r="D73" s="195"/>
      <c r="E73" s="195"/>
      <c r="F73" s="195"/>
      <c r="G73" s="14">
        <v>66</v>
      </c>
      <c r="H73" s="22">
        <v>54173148</v>
      </c>
      <c r="I73" s="22">
        <v>54145563</v>
      </c>
    </row>
    <row r="74" spans="1:9" x14ac:dyDescent="0.2">
      <c r="A74" s="199" t="s">
        <v>60</v>
      </c>
      <c r="B74" s="200"/>
      <c r="C74" s="200"/>
      <c r="D74" s="200"/>
      <c r="E74" s="200"/>
      <c r="F74" s="200"/>
      <c r="G74" s="200"/>
      <c r="H74" s="200"/>
      <c r="I74" s="200"/>
    </row>
    <row r="75" spans="1:9" ht="12.75" customHeight="1" x14ac:dyDescent="0.2">
      <c r="A75" s="196" t="s">
        <v>355</v>
      </c>
      <c r="B75" s="196"/>
      <c r="C75" s="196"/>
      <c r="D75" s="196"/>
      <c r="E75" s="196"/>
      <c r="F75" s="196"/>
      <c r="G75" s="15">
        <v>67</v>
      </c>
      <c r="H75" s="102">
        <f>H76+H77+H78+H84+H85+H91+H94+H97</f>
        <v>2619280406</v>
      </c>
      <c r="I75" s="102">
        <f>I76+I77+I78+I84+I85+I91+I94+I97</f>
        <v>2868298182</v>
      </c>
    </row>
    <row r="76" spans="1:9" ht="12.75" customHeight="1" x14ac:dyDescent="0.2">
      <c r="A76" s="194" t="s">
        <v>61</v>
      </c>
      <c r="B76" s="194"/>
      <c r="C76" s="194"/>
      <c r="D76" s="194"/>
      <c r="E76" s="194"/>
      <c r="F76" s="194"/>
      <c r="G76" s="14">
        <v>68</v>
      </c>
      <c r="H76" s="22">
        <v>1672021210</v>
      </c>
      <c r="I76" s="22">
        <v>1672021210</v>
      </c>
    </row>
    <row r="77" spans="1:9" ht="12.75" customHeight="1" x14ac:dyDescent="0.2">
      <c r="A77" s="194" t="s">
        <v>62</v>
      </c>
      <c r="B77" s="194"/>
      <c r="C77" s="194"/>
      <c r="D77" s="194"/>
      <c r="E77" s="194"/>
      <c r="F77" s="194"/>
      <c r="G77" s="14">
        <v>69</v>
      </c>
      <c r="H77" s="22">
        <v>5710563</v>
      </c>
      <c r="I77" s="22">
        <v>5710563</v>
      </c>
    </row>
    <row r="78" spans="1:9" ht="12.75" customHeight="1" x14ac:dyDescent="0.2">
      <c r="A78" s="198" t="s">
        <v>63</v>
      </c>
      <c r="B78" s="198"/>
      <c r="C78" s="198"/>
      <c r="D78" s="198"/>
      <c r="E78" s="198"/>
      <c r="F78" s="198"/>
      <c r="G78" s="15">
        <v>70</v>
      </c>
      <c r="H78" s="102">
        <f>SUM(H79:H83)</f>
        <v>98247551</v>
      </c>
      <c r="I78" s="102">
        <f>SUM(I79:I83)</f>
        <v>98247551</v>
      </c>
    </row>
    <row r="79" spans="1:9" ht="12.75" customHeight="1" x14ac:dyDescent="0.2">
      <c r="A79" s="194" t="s">
        <v>64</v>
      </c>
      <c r="B79" s="194"/>
      <c r="C79" s="194"/>
      <c r="D79" s="194"/>
      <c r="E79" s="194"/>
      <c r="F79" s="194"/>
      <c r="G79" s="14">
        <v>71</v>
      </c>
      <c r="H79" s="22">
        <v>83601061</v>
      </c>
      <c r="I79" s="22">
        <v>83601061</v>
      </c>
    </row>
    <row r="80" spans="1:9" ht="12.75" customHeight="1" x14ac:dyDescent="0.2">
      <c r="A80" s="194" t="s">
        <v>65</v>
      </c>
      <c r="B80" s="194"/>
      <c r="C80" s="194"/>
      <c r="D80" s="194"/>
      <c r="E80" s="194"/>
      <c r="F80" s="194"/>
      <c r="G80" s="14">
        <v>72</v>
      </c>
      <c r="H80" s="22">
        <v>136815284</v>
      </c>
      <c r="I80" s="22">
        <v>136815284</v>
      </c>
    </row>
    <row r="81" spans="1:9" ht="12.75" customHeight="1" x14ac:dyDescent="0.2">
      <c r="A81" s="194" t="s">
        <v>66</v>
      </c>
      <c r="B81" s="194"/>
      <c r="C81" s="194"/>
      <c r="D81" s="194"/>
      <c r="E81" s="194"/>
      <c r="F81" s="194"/>
      <c r="G81" s="14">
        <v>73</v>
      </c>
      <c r="H81" s="22">
        <v>-124418266</v>
      </c>
      <c r="I81" s="22">
        <v>-124418266</v>
      </c>
    </row>
    <row r="82" spans="1:9" ht="12.75" customHeight="1" x14ac:dyDescent="0.2">
      <c r="A82" s="194" t="s">
        <v>67</v>
      </c>
      <c r="B82" s="194"/>
      <c r="C82" s="194"/>
      <c r="D82" s="194"/>
      <c r="E82" s="194"/>
      <c r="F82" s="194"/>
      <c r="G82" s="14">
        <v>74</v>
      </c>
      <c r="H82" s="22">
        <v>0</v>
      </c>
      <c r="I82" s="22">
        <v>0</v>
      </c>
    </row>
    <row r="83" spans="1:9" ht="12.75" customHeight="1" x14ac:dyDescent="0.2">
      <c r="A83" s="194" t="s">
        <v>68</v>
      </c>
      <c r="B83" s="194"/>
      <c r="C83" s="194"/>
      <c r="D83" s="194"/>
      <c r="E83" s="194"/>
      <c r="F83" s="194"/>
      <c r="G83" s="14">
        <v>75</v>
      </c>
      <c r="H83" s="22">
        <v>2249472</v>
      </c>
      <c r="I83" s="22">
        <v>2249472</v>
      </c>
    </row>
    <row r="84" spans="1:9" ht="12.75" customHeight="1" x14ac:dyDescent="0.2">
      <c r="A84" s="197" t="s">
        <v>69</v>
      </c>
      <c r="B84" s="197"/>
      <c r="C84" s="197"/>
      <c r="D84" s="197"/>
      <c r="E84" s="197"/>
      <c r="F84" s="197"/>
      <c r="G84" s="95">
        <v>76</v>
      </c>
      <c r="H84" s="96">
        <v>0</v>
      </c>
      <c r="I84" s="96">
        <v>0</v>
      </c>
    </row>
    <row r="85" spans="1:9" ht="12.75" customHeight="1" x14ac:dyDescent="0.2">
      <c r="A85" s="198" t="s">
        <v>447</v>
      </c>
      <c r="B85" s="198"/>
      <c r="C85" s="198"/>
      <c r="D85" s="198"/>
      <c r="E85" s="198"/>
      <c r="F85" s="198"/>
      <c r="G85" s="15">
        <v>77</v>
      </c>
      <c r="H85" s="23">
        <f>H86+H87+H88+H89+H90</f>
        <v>81109</v>
      </c>
      <c r="I85" s="23">
        <f>I86+I87+I88+I89+I90</f>
        <v>105891</v>
      </c>
    </row>
    <row r="86" spans="1:9" ht="25.5" customHeight="1" x14ac:dyDescent="0.2">
      <c r="A86" s="194" t="s">
        <v>448</v>
      </c>
      <c r="B86" s="194"/>
      <c r="C86" s="194"/>
      <c r="D86" s="194"/>
      <c r="E86" s="194"/>
      <c r="F86" s="194"/>
      <c r="G86" s="14">
        <v>78</v>
      </c>
      <c r="H86" s="22">
        <v>81109</v>
      </c>
      <c r="I86" s="22">
        <v>105891</v>
      </c>
    </row>
    <row r="87" spans="1:9" ht="12.75" customHeight="1" x14ac:dyDescent="0.2">
      <c r="A87" s="194" t="s">
        <v>70</v>
      </c>
      <c r="B87" s="194"/>
      <c r="C87" s="194"/>
      <c r="D87" s="194"/>
      <c r="E87" s="194"/>
      <c r="F87" s="194"/>
      <c r="G87" s="14">
        <v>79</v>
      </c>
      <c r="H87" s="22">
        <v>0</v>
      </c>
      <c r="I87" s="22">
        <v>0</v>
      </c>
    </row>
    <row r="88" spans="1:9" ht="12.75" customHeight="1" x14ac:dyDescent="0.2">
      <c r="A88" s="194" t="s">
        <v>71</v>
      </c>
      <c r="B88" s="194"/>
      <c r="C88" s="194"/>
      <c r="D88" s="194"/>
      <c r="E88" s="194"/>
      <c r="F88" s="194"/>
      <c r="G88" s="14">
        <v>80</v>
      </c>
      <c r="H88" s="22">
        <v>0</v>
      </c>
      <c r="I88" s="22">
        <v>0</v>
      </c>
    </row>
    <row r="89" spans="1:9" ht="12.75" customHeight="1" x14ac:dyDescent="0.2">
      <c r="A89" s="194" t="s">
        <v>351</v>
      </c>
      <c r="B89" s="194"/>
      <c r="C89" s="194"/>
      <c r="D89" s="194"/>
      <c r="E89" s="194"/>
      <c r="F89" s="194"/>
      <c r="G89" s="14">
        <v>81</v>
      </c>
      <c r="H89" s="22">
        <v>0</v>
      </c>
      <c r="I89" s="22">
        <v>0</v>
      </c>
    </row>
    <row r="90" spans="1:9" ht="12.75" customHeight="1" x14ac:dyDescent="0.2">
      <c r="A90" s="194" t="s">
        <v>352</v>
      </c>
      <c r="B90" s="194"/>
      <c r="C90" s="194"/>
      <c r="D90" s="194"/>
      <c r="E90" s="194"/>
      <c r="F90" s="194"/>
      <c r="G90" s="14">
        <v>82</v>
      </c>
      <c r="H90" s="22">
        <v>0</v>
      </c>
      <c r="I90" s="22">
        <v>0</v>
      </c>
    </row>
    <row r="91" spans="1:9" ht="12.75" customHeight="1" x14ac:dyDescent="0.2">
      <c r="A91" s="198" t="s">
        <v>353</v>
      </c>
      <c r="B91" s="198"/>
      <c r="C91" s="198"/>
      <c r="D91" s="198"/>
      <c r="E91" s="198"/>
      <c r="F91" s="198"/>
      <c r="G91" s="15">
        <v>83</v>
      </c>
      <c r="H91" s="23">
        <f>H92-H93</f>
        <v>538614167</v>
      </c>
      <c r="I91" s="23">
        <f>I92-I93</f>
        <v>845959390</v>
      </c>
    </row>
    <row r="92" spans="1:9" ht="12.75" customHeight="1" x14ac:dyDescent="0.2">
      <c r="A92" s="194" t="s">
        <v>72</v>
      </c>
      <c r="B92" s="194"/>
      <c r="C92" s="194"/>
      <c r="D92" s="194"/>
      <c r="E92" s="194"/>
      <c r="F92" s="194"/>
      <c r="G92" s="14">
        <v>84</v>
      </c>
      <c r="H92" s="22">
        <v>538614167</v>
      </c>
      <c r="I92" s="22">
        <v>845959390</v>
      </c>
    </row>
    <row r="93" spans="1:9" ht="12.75" customHeight="1" x14ac:dyDescent="0.2">
      <c r="A93" s="194" t="s">
        <v>73</v>
      </c>
      <c r="B93" s="194"/>
      <c r="C93" s="194"/>
      <c r="D93" s="194"/>
      <c r="E93" s="194"/>
      <c r="F93" s="194"/>
      <c r="G93" s="14">
        <v>85</v>
      </c>
      <c r="H93" s="22">
        <v>0</v>
      </c>
      <c r="I93" s="22">
        <v>0</v>
      </c>
    </row>
    <row r="94" spans="1:9" ht="12.75" customHeight="1" x14ac:dyDescent="0.2">
      <c r="A94" s="198" t="s">
        <v>354</v>
      </c>
      <c r="B94" s="198"/>
      <c r="C94" s="198"/>
      <c r="D94" s="198"/>
      <c r="E94" s="198"/>
      <c r="F94" s="198"/>
      <c r="G94" s="15">
        <v>86</v>
      </c>
      <c r="H94" s="23">
        <f>H95-H96</f>
        <v>304605806</v>
      </c>
      <c r="I94" s="23">
        <f>I95-I96</f>
        <v>246253577</v>
      </c>
    </row>
    <row r="95" spans="1:9" ht="12.75" customHeight="1" x14ac:dyDescent="0.2">
      <c r="A95" s="194" t="s">
        <v>74</v>
      </c>
      <c r="B95" s="194"/>
      <c r="C95" s="194"/>
      <c r="D95" s="194"/>
      <c r="E95" s="194"/>
      <c r="F95" s="194"/>
      <c r="G95" s="14">
        <v>87</v>
      </c>
      <c r="H95" s="22">
        <v>304605806</v>
      </c>
      <c r="I95" s="22">
        <v>246253577</v>
      </c>
    </row>
    <row r="96" spans="1:9" ht="12.75" customHeight="1" x14ac:dyDescent="0.2">
      <c r="A96" s="194" t="s">
        <v>75</v>
      </c>
      <c r="B96" s="194"/>
      <c r="C96" s="194"/>
      <c r="D96" s="194"/>
      <c r="E96" s="194"/>
      <c r="F96" s="194"/>
      <c r="G96" s="14">
        <v>88</v>
      </c>
      <c r="H96" s="22">
        <v>0</v>
      </c>
      <c r="I96" s="22">
        <v>0</v>
      </c>
    </row>
    <row r="97" spans="1:9" ht="12.75" customHeight="1" x14ac:dyDescent="0.2">
      <c r="A97" s="194" t="s">
        <v>76</v>
      </c>
      <c r="B97" s="194"/>
      <c r="C97" s="194"/>
      <c r="D97" s="194"/>
      <c r="E97" s="194"/>
      <c r="F97" s="194"/>
      <c r="G97" s="14">
        <v>89</v>
      </c>
      <c r="H97" s="22">
        <v>0</v>
      </c>
      <c r="I97" s="22">
        <v>0</v>
      </c>
    </row>
    <row r="98" spans="1:9" ht="12.75" customHeight="1" x14ac:dyDescent="0.2">
      <c r="A98" s="196" t="s">
        <v>356</v>
      </c>
      <c r="B98" s="196"/>
      <c r="C98" s="196"/>
      <c r="D98" s="196"/>
      <c r="E98" s="196"/>
      <c r="F98" s="196"/>
      <c r="G98" s="15">
        <v>90</v>
      </c>
      <c r="H98" s="23">
        <f>SUM(H99:H104)</f>
        <v>134552238</v>
      </c>
      <c r="I98" s="23">
        <f>SUM(I99:I104)</f>
        <v>134552238</v>
      </c>
    </row>
    <row r="99" spans="1:9" ht="12.75" customHeight="1" x14ac:dyDescent="0.2">
      <c r="A99" s="194" t="s">
        <v>77</v>
      </c>
      <c r="B99" s="194"/>
      <c r="C99" s="194"/>
      <c r="D99" s="194"/>
      <c r="E99" s="194"/>
      <c r="F99" s="194"/>
      <c r="G99" s="14">
        <v>91</v>
      </c>
      <c r="H99" s="22">
        <v>24962956</v>
      </c>
      <c r="I99" s="22">
        <v>24962956</v>
      </c>
    </row>
    <row r="100" spans="1:9" ht="12.75" customHeight="1" x14ac:dyDescent="0.2">
      <c r="A100" s="194" t="s">
        <v>78</v>
      </c>
      <c r="B100" s="194"/>
      <c r="C100" s="194"/>
      <c r="D100" s="194"/>
      <c r="E100" s="194"/>
      <c r="F100" s="194"/>
      <c r="G100" s="14">
        <v>92</v>
      </c>
      <c r="H100" s="22">
        <v>0</v>
      </c>
      <c r="I100" s="22">
        <v>0</v>
      </c>
    </row>
    <row r="101" spans="1:9" ht="12.75" customHeight="1" x14ac:dyDescent="0.2">
      <c r="A101" s="194" t="s">
        <v>79</v>
      </c>
      <c r="B101" s="194"/>
      <c r="C101" s="194"/>
      <c r="D101" s="194"/>
      <c r="E101" s="194"/>
      <c r="F101" s="194"/>
      <c r="G101" s="14">
        <v>93</v>
      </c>
      <c r="H101" s="22">
        <v>28843417</v>
      </c>
      <c r="I101" s="22">
        <v>28843417</v>
      </c>
    </row>
    <row r="102" spans="1:9" ht="12.75" customHeight="1" x14ac:dyDescent="0.2">
      <c r="A102" s="194" t="s">
        <v>80</v>
      </c>
      <c r="B102" s="194"/>
      <c r="C102" s="194"/>
      <c r="D102" s="194"/>
      <c r="E102" s="194"/>
      <c r="F102" s="194"/>
      <c r="G102" s="14">
        <v>94</v>
      </c>
      <c r="H102" s="22">
        <v>0</v>
      </c>
      <c r="I102" s="22">
        <v>0</v>
      </c>
    </row>
    <row r="103" spans="1:9" ht="12.75" customHeight="1" x14ac:dyDescent="0.2">
      <c r="A103" s="194" t="s">
        <v>81</v>
      </c>
      <c r="B103" s="194"/>
      <c r="C103" s="194"/>
      <c r="D103" s="194"/>
      <c r="E103" s="194"/>
      <c r="F103" s="194"/>
      <c r="G103" s="14">
        <v>95</v>
      </c>
      <c r="H103" s="22">
        <v>0</v>
      </c>
      <c r="I103" s="22">
        <v>0</v>
      </c>
    </row>
    <row r="104" spans="1:9" ht="12.75" customHeight="1" x14ac:dyDescent="0.2">
      <c r="A104" s="194" t="s">
        <v>82</v>
      </c>
      <c r="B104" s="194"/>
      <c r="C104" s="194"/>
      <c r="D104" s="194"/>
      <c r="E104" s="194"/>
      <c r="F104" s="194"/>
      <c r="G104" s="14">
        <v>96</v>
      </c>
      <c r="H104" s="22">
        <v>80745865</v>
      </c>
      <c r="I104" s="22">
        <v>80745865</v>
      </c>
    </row>
    <row r="105" spans="1:9" ht="12.75" customHeight="1" x14ac:dyDescent="0.2">
      <c r="A105" s="196" t="s">
        <v>357</v>
      </c>
      <c r="B105" s="196"/>
      <c r="C105" s="196"/>
      <c r="D105" s="196"/>
      <c r="E105" s="196"/>
      <c r="F105" s="196"/>
      <c r="G105" s="15">
        <v>97</v>
      </c>
      <c r="H105" s="23">
        <f>SUM(H106:H116)</f>
        <v>2331903180</v>
      </c>
      <c r="I105" s="23">
        <f>SUM(I106:I116)</f>
        <v>1801486493</v>
      </c>
    </row>
    <row r="106" spans="1:9" ht="12.75" customHeight="1" x14ac:dyDescent="0.2">
      <c r="A106" s="194" t="s">
        <v>83</v>
      </c>
      <c r="B106" s="194"/>
      <c r="C106" s="194"/>
      <c r="D106" s="194"/>
      <c r="E106" s="194"/>
      <c r="F106" s="194"/>
      <c r="G106" s="14">
        <v>98</v>
      </c>
      <c r="H106" s="22">
        <v>0</v>
      </c>
      <c r="I106" s="22">
        <v>0</v>
      </c>
    </row>
    <row r="107" spans="1:9" ht="24.6" customHeight="1" x14ac:dyDescent="0.2">
      <c r="A107" s="194" t="s">
        <v>84</v>
      </c>
      <c r="B107" s="194"/>
      <c r="C107" s="194"/>
      <c r="D107" s="194"/>
      <c r="E107" s="194"/>
      <c r="F107" s="194"/>
      <c r="G107" s="14">
        <v>99</v>
      </c>
      <c r="H107" s="22">
        <v>0</v>
      </c>
      <c r="I107" s="22">
        <v>0</v>
      </c>
    </row>
    <row r="108" spans="1:9" ht="12.75" customHeight="1" x14ac:dyDescent="0.2">
      <c r="A108" s="194" t="s">
        <v>85</v>
      </c>
      <c r="B108" s="194"/>
      <c r="C108" s="194"/>
      <c r="D108" s="194"/>
      <c r="E108" s="194"/>
      <c r="F108" s="194"/>
      <c r="G108" s="14">
        <v>100</v>
      </c>
      <c r="H108" s="22">
        <v>0</v>
      </c>
      <c r="I108" s="22">
        <v>0</v>
      </c>
    </row>
    <row r="109" spans="1:9" ht="21.6" customHeight="1" x14ac:dyDescent="0.2">
      <c r="A109" s="194" t="s">
        <v>86</v>
      </c>
      <c r="B109" s="194"/>
      <c r="C109" s="194"/>
      <c r="D109" s="194"/>
      <c r="E109" s="194"/>
      <c r="F109" s="194"/>
      <c r="G109" s="14">
        <v>101</v>
      </c>
      <c r="H109" s="22">
        <v>0</v>
      </c>
      <c r="I109" s="22">
        <v>0</v>
      </c>
    </row>
    <row r="110" spans="1:9" ht="12.75" customHeight="1" x14ac:dyDescent="0.2">
      <c r="A110" s="194" t="s">
        <v>87</v>
      </c>
      <c r="B110" s="194"/>
      <c r="C110" s="194"/>
      <c r="D110" s="194"/>
      <c r="E110" s="194"/>
      <c r="F110" s="194"/>
      <c r="G110" s="14">
        <v>102</v>
      </c>
      <c r="H110" s="22">
        <v>0</v>
      </c>
      <c r="I110" s="22">
        <v>0</v>
      </c>
    </row>
    <row r="111" spans="1:9" ht="12.75" customHeight="1" x14ac:dyDescent="0.2">
      <c r="A111" s="194" t="s">
        <v>88</v>
      </c>
      <c r="B111" s="194"/>
      <c r="C111" s="194"/>
      <c r="D111" s="194"/>
      <c r="E111" s="194"/>
      <c r="F111" s="194"/>
      <c r="G111" s="14">
        <v>103</v>
      </c>
      <c r="H111" s="22">
        <v>2303872723</v>
      </c>
      <c r="I111" s="22">
        <v>1773137860</v>
      </c>
    </row>
    <row r="112" spans="1:9" ht="12.75" customHeight="1" x14ac:dyDescent="0.2">
      <c r="A112" s="194" t="s">
        <v>89</v>
      </c>
      <c r="B112" s="194"/>
      <c r="C112" s="194"/>
      <c r="D112" s="194"/>
      <c r="E112" s="194"/>
      <c r="F112" s="194"/>
      <c r="G112" s="14">
        <v>104</v>
      </c>
      <c r="H112" s="22">
        <v>0</v>
      </c>
      <c r="I112" s="22">
        <v>0</v>
      </c>
    </row>
    <row r="113" spans="1:9" ht="12.75" customHeight="1" x14ac:dyDescent="0.2">
      <c r="A113" s="194" t="s">
        <v>90</v>
      </c>
      <c r="B113" s="194"/>
      <c r="C113" s="194"/>
      <c r="D113" s="194"/>
      <c r="E113" s="194"/>
      <c r="F113" s="194"/>
      <c r="G113" s="14">
        <v>105</v>
      </c>
      <c r="H113" s="22">
        <v>0</v>
      </c>
      <c r="I113" s="22">
        <v>0</v>
      </c>
    </row>
    <row r="114" spans="1:9" ht="12.75" customHeight="1" x14ac:dyDescent="0.2">
      <c r="A114" s="194" t="s">
        <v>91</v>
      </c>
      <c r="B114" s="194"/>
      <c r="C114" s="194"/>
      <c r="D114" s="194"/>
      <c r="E114" s="194"/>
      <c r="F114" s="194"/>
      <c r="G114" s="14">
        <v>106</v>
      </c>
      <c r="H114" s="22">
        <v>0</v>
      </c>
      <c r="I114" s="22">
        <v>0</v>
      </c>
    </row>
    <row r="115" spans="1:9" ht="12.75" customHeight="1" x14ac:dyDescent="0.2">
      <c r="A115" s="194" t="s">
        <v>92</v>
      </c>
      <c r="B115" s="194"/>
      <c r="C115" s="194"/>
      <c r="D115" s="194"/>
      <c r="E115" s="194"/>
      <c r="F115" s="194"/>
      <c r="G115" s="14">
        <v>107</v>
      </c>
      <c r="H115" s="22">
        <v>15575274</v>
      </c>
      <c r="I115" s="22">
        <v>16322811</v>
      </c>
    </row>
    <row r="116" spans="1:9" ht="12.75" customHeight="1" x14ac:dyDescent="0.2">
      <c r="A116" s="194" t="s">
        <v>93</v>
      </c>
      <c r="B116" s="194"/>
      <c r="C116" s="194"/>
      <c r="D116" s="194"/>
      <c r="E116" s="194"/>
      <c r="F116" s="194"/>
      <c r="G116" s="14">
        <v>108</v>
      </c>
      <c r="H116" s="22">
        <v>12455183</v>
      </c>
      <c r="I116" s="22">
        <v>12025822</v>
      </c>
    </row>
    <row r="117" spans="1:9" ht="12.75" customHeight="1" x14ac:dyDescent="0.2">
      <c r="A117" s="196" t="s">
        <v>358</v>
      </c>
      <c r="B117" s="196"/>
      <c r="C117" s="196"/>
      <c r="D117" s="196"/>
      <c r="E117" s="196"/>
      <c r="F117" s="196"/>
      <c r="G117" s="15">
        <v>109</v>
      </c>
      <c r="H117" s="23">
        <f>SUM(H118:H131)</f>
        <v>665431238</v>
      </c>
      <c r="I117" s="23">
        <f>SUM(I118:I131)</f>
        <v>683479328</v>
      </c>
    </row>
    <row r="118" spans="1:9" ht="12.75" customHeight="1" x14ac:dyDescent="0.2">
      <c r="A118" s="194" t="s">
        <v>83</v>
      </c>
      <c r="B118" s="194"/>
      <c r="C118" s="194"/>
      <c r="D118" s="194"/>
      <c r="E118" s="194"/>
      <c r="F118" s="194"/>
      <c r="G118" s="14">
        <v>110</v>
      </c>
      <c r="H118" s="22">
        <v>101669</v>
      </c>
      <c r="I118" s="22">
        <v>2258817</v>
      </c>
    </row>
    <row r="119" spans="1:9" ht="22.15" customHeight="1" x14ac:dyDescent="0.2">
      <c r="A119" s="194" t="s">
        <v>84</v>
      </c>
      <c r="B119" s="194"/>
      <c r="C119" s="194"/>
      <c r="D119" s="194"/>
      <c r="E119" s="194"/>
      <c r="F119" s="194"/>
      <c r="G119" s="14">
        <v>111</v>
      </c>
      <c r="H119" s="22">
        <v>0</v>
      </c>
      <c r="I119" s="22">
        <v>0</v>
      </c>
    </row>
    <row r="120" spans="1:9" ht="12.75" customHeight="1" x14ac:dyDescent="0.2">
      <c r="A120" s="194" t="s">
        <v>85</v>
      </c>
      <c r="B120" s="194"/>
      <c r="C120" s="194"/>
      <c r="D120" s="194"/>
      <c r="E120" s="194"/>
      <c r="F120" s="194"/>
      <c r="G120" s="14">
        <v>112</v>
      </c>
      <c r="H120" s="22">
        <v>7389</v>
      </c>
      <c r="I120" s="22">
        <v>44202</v>
      </c>
    </row>
    <row r="121" spans="1:9" ht="23.45" customHeight="1" x14ac:dyDescent="0.2">
      <c r="A121" s="194" t="s">
        <v>86</v>
      </c>
      <c r="B121" s="194"/>
      <c r="C121" s="194"/>
      <c r="D121" s="194"/>
      <c r="E121" s="194"/>
      <c r="F121" s="194"/>
      <c r="G121" s="14">
        <v>113</v>
      </c>
      <c r="H121" s="22">
        <v>0</v>
      </c>
      <c r="I121" s="22">
        <v>0</v>
      </c>
    </row>
    <row r="122" spans="1:9" ht="12.75" customHeight="1" x14ac:dyDescent="0.2">
      <c r="A122" s="194" t="s">
        <v>87</v>
      </c>
      <c r="B122" s="194"/>
      <c r="C122" s="194"/>
      <c r="D122" s="194"/>
      <c r="E122" s="194"/>
      <c r="F122" s="194"/>
      <c r="G122" s="14">
        <v>114</v>
      </c>
      <c r="H122" s="22">
        <v>0</v>
      </c>
      <c r="I122" s="22">
        <v>0</v>
      </c>
    </row>
    <row r="123" spans="1:9" ht="12.75" customHeight="1" x14ac:dyDescent="0.2">
      <c r="A123" s="194" t="s">
        <v>88</v>
      </c>
      <c r="B123" s="194"/>
      <c r="C123" s="194"/>
      <c r="D123" s="194"/>
      <c r="E123" s="194"/>
      <c r="F123" s="194"/>
      <c r="G123" s="14">
        <v>115</v>
      </c>
      <c r="H123" s="22">
        <v>523630896</v>
      </c>
      <c r="I123" s="22">
        <v>199357782</v>
      </c>
    </row>
    <row r="124" spans="1:9" ht="12.75" customHeight="1" x14ac:dyDescent="0.2">
      <c r="A124" s="194" t="s">
        <v>89</v>
      </c>
      <c r="B124" s="194"/>
      <c r="C124" s="194"/>
      <c r="D124" s="194"/>
      <c r="E124" s="194"/>
      <c r="F124" s="194"/>
      <c r="G124" s="14">
        <v>116</v>
      </c>
      <c r="H124" s="22">
        <v>36066605</v>
      </c>
      <c r="I124" s="22">
        <v>222208963</v>
      </c>
    </row>
    <row r="125" spans="1:9" ht="12.75" customHeight="1" x14ac:dyDescent="0.2">
      <c r="A125" s="194" t="s">
        <v>90</v>
      </c>
      <c r="B125" s="194"/>
      <c r="C125" s="194"/>
      <c r="D125" s="194"/>
      <c r="E125" s="194"/>
      <c r="F125" s="194"/>
      <c r="G125" s="14">
        <v>117</v>
      </c>
      <c r="H125" s="22">
        <v>51117222</v>
      </c>
      <c r="I125" s="22">
        <v>148518979</v>
      </c>
    </row>
    <row r="126" spans="1:9" x14ac:dyDescent="0.2">
      <c r="A126" s="194" t="s">
        <v>91</v>
      </c>
      <c r="B126" s="194"/>
      <c r="C126" s="194"/>
      <c r="D126" s="194"/>
      <c r="E126" s="194"/>
      <c r="F126" s="194"/>
      <c r="G126" s="14">
        <v>118</v>
      </c>
      <c r="H126" s="22">
        <v>0</v>
      </c>
      <c r="I126" s="22">
        <v>0</v>
      </c>
    </row>
    <row r="127" spans="1:9" x14ac:dyDescent="0.2">
      <c r="A127" s="194" t="s">
        <v>94</v>
      </c>
      <c r="B127" s="194"/>
      <c r="C127" s="194"/>
      <c r="D127" s="194"/>
      <c r="E127" s="194"/>
      <c r="F127" s="194"/>
      <c r="G127" s="14">
        <v>119</v>
      </c>
      <c r="H127" s="22">
        <v>24804908</v>
      </c>
      <c r="I127" s="22">
        <v>42725364</v>
      </c>
    </row>
    <row r="128" spans="1:9" x14ac:dyDescent="0.2">
      <c r="A128" s="194" t="s">
        <v>95</v>
      </c>
      <c r="B128" s="194"/>
      <c r="C128" s="194"/>
      <c r="D128" s="194"/>
      <c r="E128" s="194"/>
      <c r="F128" s="194"/>
      <c r="G128" s="14">
        <v>120</v>
      </c>
      <c r="H128" s="22">
        <v>14661562</v>
      </c>
      <c r="I128" s="22">
        <v>49722334</v>
      </c>
    </row>
    <row r="129" spans="1:9" x14ac:dyDescent="0.2">
      <c r="A129" s="194" t="s">
        <v>96</v>
      </c>
      <c r="B129" s="194"/>
      <c r="C129" s="194"/>
      <c r="D129" s="194"/>
      <c r="E129" s="194"/>
      <c r="F129" s="194"/>
      <c r="G129" s="14">
        <v>121</v>
      </c>
      <c r="H129" s="22">
        <v>0</v>
      </c>
      <c r="I129" s="22">
        <v>0</v>
      </c>
    </row>
    <row r="130" spans="1:9" x14ac:dyDescent="0.2">
      <c r="A130" s="194" t="s">
        <v>97</v>
      </c>
      <c r="B130" s="194"/>
      <c r="C130" s="194"/>
      <c r="D130" s="194"/>
      <c r="E130" s="194"/>
      <c r="F130" s="194"/>
      <c r="G130" s="14">
        <v>122</v>
      </c>
      <c r="H130" s="22">
        <v>0</v>
      </c>
      <c r="I130" s="22">
        <v>0</v>
      </c>
    </row>
    <row r="131" spans="1:9" x14ac:dyDescent="0.2">
      <c r="A131" s="194" t="s">
        <v>98</v>
      </c>
      <c r="B131" s="194"/>
      <c r="C131" s="194"/>
      <c r="D131" s="194"/>
      <c r="E131" s="194"/>
      <c r="F131" s="194"/>
      <c r="G131" s="14">
        <v>123</v>
      </c>
      <c r="H131" s="22">
        <v>15040987</v>
      </c>
      <c r="I131" s="22">
        <v>18642887</v>
      </c>
    </row>
    <row r="132" spans="1:9" ht="22.15" customHeight="1" x14ac:dyDescent="0.2">
      <c r="A132" s="195" t="s">
        <v>99</v>
      </c>
      <c r="B132" s="195"/>
      <c r="C132" s="195"/>
      <c r="D132" s="195"/>
      <c r="E132" s="195"/>
      <c r="F132" s="195"/>
      <c r="G132" s="14">
        <v>124</v>
      </c>
      <c r="H132" s="22">
        <v>78829556</v>
      </c>
      <c r="I132" s="22">
        <v>98875670</v>
      </c>
    </row>
    <row r="133" spans="1:9" ht="12.75" customHeight="1" x14ac:dyDescent="0.2">
      <c r="A133" s="196" t="s">
        <v>359</v>
      </c>
      <c r="B133" s="196"/>
      <c r="C133" s="196"/>
      <c r="D133" s="196"/>
      <c r="E133" s="196"/>
      <c r="F133" s="196"/>
      <c r="G133" s="15">
        <v>125</v>
      </c>
      <c r="H133" s="23">
        <f>H75+H98+H105+H117+H132</f>
        <v>5829996618</v>
      </c>
      <c r="I133" s="23">
        <f>I75+I98+I105+I117+I132</f>
        <v>5586691911</v>
      </c>
    </row>
    <row r="134" spans="1:9" x14ac:dyDescent="0.2">
      <c r="A134" s="195" t="s">
        <v>100</v>
      </c>
      <c r="B134" s="195"/>
      <c r="C134" s="195"/>
      <c r="D134" s="195"/>
      <c r="E134" s="195"/>
      <c r="F134" s="195"/>
      <c r="G134" s="14">
        <v>126</v>
      </c>
      <c r="H134" s="22">
        <v>54173148</v>
      </c>
      <c r="I134" s="22">
        <v>54145563</v>
      </c>
    </row>
  </sheetData>
  <sheetProtection algorithmName="SHA-512" hashValue="TaEzEwBO8T/AIa4ZkHj+RE32pzWtDjTLwK9513luNGLMoY16r1pD8aVlV5uc9z7LJzgbgojD1v77A+HoLeNBeg==" saltValue="rM7qWz81hAE3tLxnmmc4z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31" workbookViewId="0">
      <selection activeCell="A114" sqref="A1:K1048576"/>
    </sheetView>
  </sheetViews>
  <sheetFormatPr defaultRowHeight="12.75" x14ac:dyDescent="0.2"/>
  <cols>
    <col min="1" max="7" width="9.140625" style="104"/>
    <col min="8" max="11" width="19.140625" style="103" customWidth="1"/>
    <col min="12" max="263" width="9.140625" style="104"/>
    <col min="264" max="264" width="9.85546875" style="104" bestFit="1" customWidth="1"/>
    <col min="265" max="265" width="11.7109375" style="104" bestFit="1" customWidth="1"/>
    <col min="266" max="519" width="9.140625" style="104"/>
    <col min="520" max="520" width="9.85546875" style="104" bestFit="1" customWidth="1"/>
    <col min="521" max="521" width="11.7109375" style="104" bestFit="1" customWidth="1"/>
    <col min="522" max="775" width="9.140625" style="104"/>
    <col min="776" max="776" width="9.85546875" style="104" bestFit="1" customWidth="1"/>
    <col min="777" max="777" width="11.7109375" style="104" bestFit="1" customWidth="1"/>
    <col min="778" max="1031" width="9.140625" style="104"/>
    <col min="1032" max="1032" width="9.85546875" style="104" bestFit="1" customWidth="1"/>
    <col min="1033" max="1033" width="11.7109375" style="104" bestFit="1" customWidth="1"/>
    <col min="1034" max="1287" width="9.140625" style="104"/>
    <col min="1288" max="1288" width="9.85546875" style="104" bestFit="1" customWidth="1"/>
    <col min="1289" max="1289" width="11.7109375" style="104" bestFit="1" customWidth="1"/>
    <col min="1290" max="1543" width="9.140625" style="104"/>
    <col min="1544" max="1544" width="9.85546875" style="104" bestFit="1" customWidth="1"/>
    <col min="1545" max="1545" width="11.7109375" style="104" bestFit="1" customWidth="1"/>
    <col min="1546" max="1799" width="9.140625" style="104"/>
    <col min="1800" max="1800" width="9.85546875" style="104" bestFit="1" customWidth="1"/>
    <col min="1801" max="1801" width="11.7109375" style="104" bestFit="1" customWidth="1"/>
    <col min="1802" max="2055" width="9.140625" style="104"/>
    <col min="2056" max="2056" width="9.85546875" style="104" bestFit="1" customWidth="1"/>
    <col min="2057" max="2057" width="11.7109375" style="104" bestFit="1" customWidth="1"/>
    <col min="2058" max="2311" width="9.140625" style="104"/>
    <col min="2312" max="2312" width="9.85546875" style="104" bestFit="1" customWidth="1"/>
    <col min="2313" max="2313" width="11.7109375" style="104" bestFit="1" customWidth="1"/>
    <col min="2314" max="2567" width="9.140625" style="104"/>
    <col min="2568" max="2568" width="9.85546875" style="104" bestFit="1" customWidth="1"/>
    <col min="2569" max="2569" width="11.7109375" style="104" bestFit="1" customWidth="1"/>
    <col min="2570" max="2823" width="9.140625" style="104"/>
    <col min="2824" max="2824" width="9.85546875" style="104" bestFit="1" customWidth="1"/>
    <col min="2825" max="2825" width="11.7109375" style="104" bestFit="1" customWidth="1"/>
    <col min="2826" max="3079" width="9.140625" style="104"/>
    <col min="3080" max="3080" width="9.85546875" style="104" bestFit="1" customWidth="1"/>
    <col min="3081" max="3081" width="11.7109375" style="104" bestFit="1" customWidth="1"/>
    <col min="3082" max="3335" width="9.140625" style="104"/>
    <col min="3336" max="3336" width="9.85546875" style="104" bestFit="1" customWidth="1"/>
    <col min="3337" max="3337" width="11.7109375" style="104" bestFit="1" customWidth="1"/>
    <col min="3338" max="3591" width="9.140625" style="104"/>
    <col min="3592" max="3592" width="9.85546875" style="104" bestFit="1" customWidth="1"/>
    <col min="3593" max="3593" width="11.7109375" style="104" bestFit="1" customWidth="1"/>
    <col min="3594" max="3847" width="9.140625" style="104"/>
    <col min="3848" max="3848" width="9.85546875" style="104" bestFit="1" customWidth="1"/>
    <col min="3849" max="3849" width="11.7109375" style="104" bestFit="1" customWidth="1"/>
    <col min="3850" max="4103" width="9.140625" style="104"/>
    <col min="4104" max="4104" width="9.85546875" style="104" bestFit="1" customWidth="1"/>
    <col min="4105" max="4105" width="11.7109375" style="104" bestFit="1" customWidth="1"/>
    <col min="4106" max="4359" width="9.140625" style="104"/>
    <col min="4360" max="4360" width="9.85546875" style="104" bestFit="1" customWidth="1"/>
    <col min="4361" max="4361" width="11.7109375" style="104" bestFit="1" customWidth="1"/>
    <col min="4362" max="4615" width="9.140625" style="104"/>
    <col min="4616" max="4616" width="9.85546875" style="104" bestFit="1" customWidth="1"/>
    <col min="4617" max="4617" width="11.7109375" style="104" bestFit="1" customWidth="1"/>
    <col min="4618" max="4871" width="9.140625" style="104"/>
    <col min="4872" max="4872" width="9.85546875" style="104" bestFit="1" customWidth="1"/>
    <col min="4873" max="4873" width="11.7109375" style="104" bestFit="1" customWidth="1"/>
    <col min="4874" max="5127" width="9.140625" style="104"/>
    <col min="5128" max="5128" width="9.85546875" style="104" bestFit="1" customWidth="1"/>
    <col min="5129" max="5129" width="11.7109375" style="104" bestFit="1" customWidth="1"/>
    <col min="5130" max="5383" width="9.140625" style="104"/>
    <col min="5384" max="5384" width="9.85546875" style="104" bestFit="1" customWidth="1"/>
    <col min="5385" max="5385" width="11.7109375" style="104" bestFit="1" customWidth="1"/>
    <col min="5386" max="5639" width="9.140625" style="104"/>
    <col min="5640" max="5640" width="9.85546875" style="104" bestFit="1" customWidth="1"/>
    <col min="5641" max="5641" width="11.7109375" style="104" bestFit="1" customWidth="1"/>
    <col min="5642" max="5895" width="9.140625" style="104"/>
    <col min="5896" max="5896" width="9.85546875" style="104" bestFit="1" customWidth="1"/>
    <col min="5897" max="5897" width="11.7109375" style="104" bestFit="1" customWidth="1"/>
    <col min="5898" max="6151" width="9.140625" style="104"/>
    <col min="6152" max="6152" width="9.85546875" style="104" bestFit="1" customWidth="1"/>
    <col min="6153" max="6153" width="11.7109375" style="104" bestFit="1" customWidth="1"/>
    <col min="6154" max="6407" width="9.140625" style="104"/>
    <col min="6408" max="6408" width="9.85546875" style="104" bestFit="1" customWidth="1"/>
    <col min="6409" max="6409" width="11.7109375" style="104" bestFit="1" customWidth="1"/>
    <col min="6410" max="6663" width="9.140625" style="104"/>
    <col min="6664" max="6664" width="9.85546875" style="104" bestFit="1" customWidth="1"/>
    <col min="6665" max="6665" width="11.7109375" style="104" bestFit="1" customWidth="1"/>
    <col min="6666" max="6919" width="9.140625" style="104"/>
    <col min="6920" max="6920" width="9.85546875" style="104" bestFit="1" customWidth="1"/>
    <col min="6921" max="6921" width="11.7109375" style="104" bestFit="1" customWidth="1"/>
    <col min="6922" max="7175" width="9.140625" style="104"/>
    <col min="7176" max="7176" width="9.85546875" style="104" bestFit="1" customWidth="1"/>
    <col min="7177" max="7177" width="11.7109375" style="104" bestFit="1" customWidth="1"/>
    <col min="7178" max="7431" width="9.140625" style="104"/>
    <col min="7432" max="7432" width="9.85546875" style="104" bestFit="1" customWidth="1"/>
    <col min="7433" max="7433" width="11.7109375" style="104" bestFit="1" customWidth="1"/>
    <col min="7434" max="7687" width="9.140625" style="104"/>
    <col min="7688" max="7688" width="9.85546875" style="104" bestFit="1" customWidth="1"/>
    <col min="7689" max="7689" width="11.7109375" style="104" bestFit="1" customWidth="1"/>
    <col min="7690" max="7943" width="9.140625" style="104"/>
    <col min="7944" max="7944" width="9.85546875" style="104" bestFit="1" customWidth="1"/>
    <col min="7945" max="7945" width="11.7109375" style="104" bestFit="1" customWidth="1"/>
    <col min="7946" max="8199" width="9.140625" style="104"/>
    <col min="8200" max="8200" width="9.85546875" style="104" bestFit="1" customWidth="1"/>
    <col min="8201" max="8201" width="11.7109375" style="104" bestFit="1" customWidth="1"/>
    <col min="8202" max="8455" width="9.140625" style="104"/>
    <col min="8456" max="8456" width="9.85546875" style="104" bestFit="1" customWidth="1"/>
    <col min="8457" max="8457" width="11.7109375" style="104" bestFit="1" customWidth="1"/>
    <col min="8458" max="8711" width="9.140625" style="104"/>
    <col min="8712" max="8712" width="9.85546875" style="104" bestFit="1" customWidth="1"/>
    <col min="8713" max="8713" width="11.7109375" style="104" bestFit="1" customWidth="1"/>
    <col min="8714" max="8967" width="9.140625" style="104"/>
    <col min="8968" max="8968" width="9.85546875" style="104" bestFit="1" customWidth="1"/>
    <col min="8969" max="8969" width="11.7109375" style="104" bestFit="1" customWidth="1"/>
    <col min="8970" max="9223" width="9.140625" style="104"/>
    <col min="9224" max="9224" width="9.85546875" style="104" bestFit="1" customWidth="1"/>
    <col min="9225" max="9225" width="11.7109375" style="104" bestFit="1" customWidth="1"/>
    <col min="9226" max="9479" width="9.140625" style="104"/>
    <col min="9480" max="9480" width="9.85546875" style="104" bestFit="1" customWidth="1"/>
    <col min="9481" max="9481" width="11.7109375" style="104" bestFit="1" customWidth="1"/>
    <col min="9482" max="9735" width="9.140625" style="104"/>
    <col min="9736" max="9736" width="9.85546875" style="104" bestFit="1" customWidth="1"/>
    <col min="9737" max="9737" width="11.7109375" style="104" bestFit="1" customWidth="1"/>
    <col min="9738" max="9991" width="9.140625" style="104"/>
    <col min="9992" max="9992" width="9.85546875" style="104" bestFit="1" customWidth="1"/>
    <col min="9993" max="9993" width="11.7109375" style="104" bestFit="1" customWidth="1"/>
    <col min="9994" max="10247" width="9.140625" style="104"/>
    <col min="10248" max="10248" width="9.85546875" style="104" bestFit="1" customWidth="1"/>
    <col min="10249" max="10249" width="11.7109375" style="104" bestFit="1" customWidth="1"/>
    <col min="10250" max="10503" width="9.140625" style="104"/>
    <col min="10504" max="10504" width="9.85546875" style="104" bestFit="1" customWidth="1"/>
    <col min="10505" max="10505" width="11.7109375" style="104" bestFit="1" customWidth="1"/>
    <col min="10506" max="10759" width="9.140625" style="104"/>
    <col min="10760" max="10760" width="9.85546875" style="104" bestFit="1" customWidth="1"/>
    <col min="10761" max="10761" width="11.7109375" style="104" bestFit="1" customWidth="1"/>
    <col min="10762" max="11015" width="9.140625" style="104"/>
    <col min="11016" max="11016" width="9.85546875" style="104" bestFit="1" customWidth="1"/>
    <col min="11017" max="11017" width="11.7109375" style="104" bestFit="1" customWidth="1"/>
    <col min="11018" max="11271" width="9.140625" style="104"/>
    <col min="11272" max="11272" width="9.85546875" style="104" bestFit="1" customWidth="1"/>
    <col min="11273" max="11273" width="11.7109375" style="104" bestFit="1" customWidth="1"/>
    <col min="11274" max="11527" width="9.140625" style="104"/>
    <col min="11528" max="11528" width="9.85546875" style="104" bestFit="1" customWidth="1"/>
    <col min="11529" max="11529" width="11.7109375" style="104" bestFit="1" customWidth="1"/>
    <col min="11530" max="11783" width="9.140625" style="104"/>
    <col min="11784" max="11784" width="9.85546875" style="104" bestFit="1" customWidth="1"/>
    <col min="11785" max="11785" width="11.7109375" style="104" bestFit="1" customWidth="1"/>
    <col min="11786" max="12039" width="9.140625" style="104"/>
    <col min="12040" max="12040" width="9.85546875" style="104" bestFit="1" customWidth="1"/>
    <col min="12041" max="12041" width="11.7109375" style="104" bestFit="1" customWidth="1"/>
    <col min="12042" max="12295" width="9.140625" style="104"/>
    <col min="12296" max="12296" width="9.85546875" style="104" bestFit="1" customWidth="1"/>
    <col min="12297" max="12297" width="11.7109375" style="104" bestFit="1" customWidth="1"/>
    <col min="12298" max="12551" width="9.140625" style="104"/>
    <col min="12552" max="12552" width="9.85546875" style="104" bestFit="1" customWidth="1"/>
    <col min="12553" max="12553" width="11.7109375" style="104" bestFit="1" customWidth="1"/>
    <col min="12554" max="12807" width="9.140625" style="104"/>
    <col min="12808" max="12808" width="9.85546875" style="104" bestFit="1" customWidth="1"/>
    <col min="12809" max="12809" width="11.7109375" style="104" bestFit="1" customWidth="1"/>
    <col min="12810" max="13063" width="9.140625" style="104"/>
    <col min="13064" max="13064" width="9.85546875" style="104" bestFit="1" customWidth="1"/>
    <col min="13065" max="13065" width="11.7109375" style="104" bestFit="1" customWidth="1"/>
    <col min="13066" max="13319" width="9.140625" style="104"/>
    <col min="13320" max="13320" width="9.85546875" style="104" bestFit="1" customWidth="1"/>
    <col min="13321" max="13321" width="11.7109375" style="104" bestFit="1" customWidth="1"/>
    <col min="13322" max="13575" width="9.140625" style="104"/>
    <col min="13576" max="13576" width="9.85546875" style="104" bestFit="1" customWidth="1"/>
    <col min="13577" max="13577" width="11.7109375" style="104" bestFit="1" customWidth="1"/>
    <col min="13578" max="13831" width="9.140625" style="104"/>
    <col min="13832" max="13832" width="9.85546875" style="104" bestFit="1" customWidth="1"/>
    <col min="13833" max="13833" width="11.7109375" style="104" bestFit="1" customWidth="1"/>
    <col min="13834" max="14087" width="9.140625" style="104"/>
    <col min="14088" max="14088" width="9.85546875" style="104" bestFit="1" customWidth="1"/>
    <col min="14089" max="14089" width="11.7109375" style="104" bestFit="1" customWidth="1"/>
    <col min="14090" max="14343" width="9.140625" style="104"/>
    <col min="14344" max="14344" width="9.85546875" style="104" bestFit="1" customWidth="1"/>
    <col min="14345" max="14345" width="11.7109375" style="104" bestFit="1" customWidth="1"/>
    <col min="14346" max="14599" width="9.140625" style="104"/>
    <col min="14600" max="14600" width="9.85546875" style="104" bestFit="1" customWidth="1"/>
    <col min="14601" max="14601" width="11.7109375" style="104" bestFit="1" customWidth="1"/>
    <col min="14602" max="14855" width="9.140625" style="104"/>
    <col min="14856" max="14856" width="9.85546875" style="104" bestFit="1" customWidth="1"/>
    <col min="14857" max="14857" width="11.7109375" style="104" bestFit="1" customWidth="1"/>
    <col min="14858" max="15111" width="9.140625" style="104"/>
    <col min="15112" max="15112" width="9.85546875" style="104" bestFit="1" customWidth="1"/>
    <col min="15113" max="15113" width="11.7109375" style="104" bestFit="1" customWidth="1"/>
    <col min="15114" max="15367" width="9.140625" style="104"/>
    <col min="15368" max="15368" width="9.85546875" style="104" bestFit="1" customWidth="1"/>
    <col min="15369" max="15369" width="11.7109375" style="104" bestFit="1" customWidth="1"/>
    <col min="15370" max="15623" width="9.140625" style="104"/>
    <col min="15624" max="15624" width="9.85546875" style="104" bestFit="1" customWidth="1"/>
    <col min="15625" max="15625" width="11.7109375" style="104" bestFit="1" customWidth="1"/>
    <col min="15626" max="15879" width="9.140625" style="104"/>
    <col min="15880" max="15880" width="9.85546875" style="104" bestFit="1" customWidth="1"/>
    <col min="15881" max="15881" width="11.7109375" style="104" bestFit="1" customWidth="1"/>
    <col min="15882" max="16135" width="9.140625" style="104"/>
    <col min="16136" max="16136" width="9.85546875" style="104" bestFit="1" customWidth="1"/>
    <col min="16137" max="16137" width="11.7109375" style="104" bestFit="1" customWidth="1"/>
    <col min="16138" max="16384" width="9.140625" style="104"/>
  </cols>
  <sheetData>
    <row r="1" spans="1:11" x14ac:dyDescent="0.2">
      <c r="A1" s="232" t="s">
        <v>102</v>
      </c>
      <c r="B1" s="233"/>
      <c r="C1" s="233"/>
      <c r="D1" s="233"/>
      <c r="E1" s="233"/>
      <c r="F1" s="233"/>
      <c r="G1" s="233"/>
      <c r="H1" s="233"/>
      <c r="I1" s="233"/>
    </row>
    <row r="2" spans="1:11" ht="12.75" customHeight="1" x14ac:dyDescent="0.2">
      <c r="A2" s="234" t="s">
        <v>462</v>
      </c>
      <c r="B2" s="235"/>
      <c r="C2" s="235"/>
      <c r="D2" s="235"/>
      <c r="E2" s="235"/>
      <c r="F2" s="235"/>
      <c r="G2" s="235"/>
      <c r="H2" s="235"/>
      <c r="I2" s="235"/>
    </row>
    <row r="3" spans="1:11" x14ac:dyDescent="0.2">
      <c r="A3" s="236" t="s">
        <v>282</v>
      </c>
      <c r="B3" s="237"/>
      <c r="C3" s="237"/>
      <c r="D3" s="237"/>
      <c r="E3" s="237"/>
      <c r="F3" s="237"/>
      <c r="G3" s="237"/>
      <c r="H3" s="237"/>
      <c r="I3" s="237"/>
      <c r="J3" s="238"/>
      <c r="K3" s="238"/>
    </row>
    <row r="4" spans="1:11" ht="12.75" customHeight="1" x14ac:dyDescent="0.2">
      <c r="A4" s="239" t="s">
        <v>459</v>
      </c>
      <c r="B4" s="240"/>
      <c r="C4" s="240"/>
      <c r="D4" s="240"/>
      <c r="E4" s="240"/>
      <c r="F4" s="240"/>
      <c r="G4" s="240"/>
      <c r="H4" s="240"/>
      <c r="I4" s="240"/>
      <c r="J4" s="241"/>
      <c r="K4" s="241"/>
    </row>
    <row r="5" spans="1:11" ht="22.15" customHeight="1" x14ac:dyDescent="0.2">
      <c r="A5" s="242" t="s">
        <v>2</v>
      </c>
      <c r="B5" s="243"/>
      <c r="C5" s="243"/>
      <c r="D5" s="243"/>
      <c r="E5" s="243"/>
      <c r="F5" s="243"/>
      <c r="G5" s="242" t="s">
        <v>103</v>
      </c>
      <c r="H5" s="244" t="s">
        <v>302</v>
      </c>
      <c r="I5" s="245"/>
      <c r="J5" s="244" t="s">
        <v>279</v>
      </c>
      <c r="K5" s="245"/>
    </row>
    <row r="6" spans="1:11" x14ac:dyDescent="0.2">
      <c r="A6" s="243"/>
      <c r="B6" s="243"/>
      <c r="C6" s="243"/>
      <c r="D6" s="243"/>
      <c r="E6" s="243"/>
      <c r="F6" s="243"/>
      <c r="G6" s="243"/>
      <c r="H6" s="105" t="s">
        <v>295</v>
      </c>
      <c r="I6" s="105" t="s">
        <v>296</v>
      </c>
      <c r="J6" s="105" t="s">
        <v>295</v>
      </c>
      <c r="K6" s="105" t="s">
        <v>296</v>
      </c>
    </row>
    <row r="7" spans="1:11" x14ac:dyDescent="0.2">
      <c r="A7" s="230">
        <v>1</v>
      </c>
      <c r="B7" s="231"/>
      <c r="C7" s="231"/>
      <c r="D7" s="231"/>
      <c r="E7" s="231"/>
      <c r="F7" s="231"/>
      <c r="G7" s="106">
        <v>2</v>
      </c>
      <c r="H7" s="105">
        <v>3</v>
      </c>
      <c r="I7" s="105">
        <v>4</v>
      </c>
      <c r="J7" s="105">
        <v>5</v>
      </c>
      <c r="K7" s="105">
        <v>6</v>
      </c>
    </row>
    <row r="8" spans="1:11" ht="12.75" customHeight="1" x14ac:dyDescent="0.2">
      <c r="A8" s="226" t="s">
        <v>360</v>
      </c>
      <c r="B8" s="226"/>
      <c r="C8" s="226"/>
      <c r="D8" s="226"/>
      <c r="E8" s="226"/>
      <c r="F8" s="226"/>
      <c r="G8" s="15">
        <v>1</v>
      </c>
      <c r="H8" s="107">
        <f>SUM(H9:H13)</f>
        <v>230242165</v>
      </c>
      <c r="I8" s="107">
        <f>SUM(I9:I13)</f>
        <v>202135487</v>
      </c>
      <c r="J8" s="107">
        <f>SUM(J9:J13)</f>
        <v>1032916659</v>
      </c>
      <c r="K8" s="107">
        <f>SUM(K9:K13)</f>
        <v>500159595</v>
      </c>
    </row>
    <row r="9" spans="1:11" ht="12.75" customHeight="1" x14ac:dyDescent="0.2">
      <c r="A9" s="194" t="s">
        <v>115</v>
      </c>
      <c r="B9" s="194"/>
      <c r="C9" s="194"/>
      <c r="D9" s="194"/>
      <c r="E9" s="194"/>
      <c r="F9" s="194"/>
      <c r="G9" s="14">
        <v>2</v>
      </c>
      <c r="H9" s="108">
        <v>3981191</v>
      </c>
      <c r="I9" s="108">
        <v>2772393</v>
      </c>
      <c r="J9" s="108">
        <v>34695390</v>
      </c>
      <c r="K9" s="108">
        <v>22490198</v>
      </c>
    </row>
    <row r="10" spans="1:11" ht="12.75" customHeight="1" x14ac:dyDescent="0.2">
      <c r="A10" s="194" t="s">
        <v>116</v>
      </c>
      <c r="B10" s="194"/>
      <c r="C10" s="194"/>
      <c r="D10" s="194"/>
      <c r="E10" s="194"/>
      <c r="F10" s="194"/>
      <c r="G10" s="14">
        <v>3</v>
      </c>
      <c r="H10" s="108">
        <v>215048862</v>
      </c>
      <c r="I10" s="108">
        <v>197387818</v>
      </c>
      <c r="J10" s="108">
        <v>510925138</v>
      </c>
      <c r="K10" s="108">
        <v>474100821</v>
      </c>
    </row>
    <row r="11" spans="1:11" ht="12.75" customHeight="1" x14ac:dyDescent="0.2">
      <c r="A11" s="194" t="s">
        <v>117</v>
      </c>
      <c r="B11" s="194"/>
      <c r="C11" s="194"/>
      <c r="D11" s="194"/>
      <c r="E11" s="194"/>
      <c r="F11" s="194"/>
      <c r="G11" s="14">
        <v>4</v>
      </c>
      <c r="H11" s="108">
        <v>108648</v>
      </c>
      <c r="I11" s="108">
        <v>57201</v>
      </c>
      <c r="J11" s="108">
        <v>143973</v>
      </c>
      <c r="K11" s="108">
        <v>72011</v>
      </c>
    </row>
    <row r="12" spans="1:11" ht="12.75" customHeight="1" x14ac:dyDescent="0.2">
      <c r="A12" s="194" t="s">
        <v>118</v>
      </c>
      <c r="B12" s="194"/>
      <c r="C12" s="194"/>
      <c r="D12" s="194"/>
      <c r="E12" s="194"/>
      <c r="F12" s="194"/>
      <c r="G12" s="14">
        <v>5</v>
      </c>
      <c r="H12" s="108">
        <v>308501</v>
      </c>
      <c r="I12" s="108">
        <v>254751</v>
      </c>
      <c r="J12" s="108">
        <v>473398683</v>
      </c>
      <c r="K12" s="108">
        <v>258136</v>
      </c>
    </row>
    <row r="13" spans="1:11" ht="12.75" customHeight="1" x14ac:dyDescent="0.2">
      <c r="A13" s="194" t="s">
        <v>119</v>
      </c>
      <c r="B13" s="194"/>
      <c r="C13" s="194"/>
      <c r="D13" s="194"/>
      <c r="E13" s="194"/>
      <c r="F13" s="194"/>
      <c r="G13" s="14">
        <v>6</v>
      </c>
      <c r="H13" s="108">
        <v>10794963</v>
      </c>
      <c r="I13" s="108">
        <v>1663324</v>
      </c>
      <c r="J13" s="108">
        <v>13753475</v>
      </c>
      <c r="K13" s="108">
        <v>3238429</v>
      </c>
    </row>
    <row r="14" spans="1:11" ht="12.75" customHeight="1" x14ac:dyDescent="0.2">
      <c r="A14" s="226" t="s">
        <v>361</v>
      </c>
      <c r="B14" s="226"/>
      <c r="C14" s="226"/>
      <c r="D14" s="226"/>
      <c r="E14" s="226"/>
      <c r="F14" s="226"/>
      <c r="G14" s="15">
        <v>7</v>
      </c>
      <c r="H14" s="107">
        <f>H15+H16+H20+H24+H25+H26+H29+H36</f>
        <v>409841392</v>
      </c>
      <c r="I14" s="107">
        <f>I15+I16+I20+I24+I25+I26+I29+I36</f>
        <v>253743446</v>
      </c>
      <c r="J14" s="107">
        <f>J15+J16+J20+J24+J25+J26+J29+J36</f>
        <v>716069998</v>
      </c>
      <c r="K14" s="107">
        <f>K15+K16+K20+K24+K25+K26+K29+K36</f>
        <v>493759213</v>
      </c>
    </row>
    <row r="15" spans="1:11" ht="12.75" customHeight="1" x14ac:dyDescent="0.2">
      <c r="A15" s="194" t="s">
        <v>104</v>
      </c>
      <c r="B15" s="194"/>
      <c r="C15" s="194"/>
      <c r="D15" s="194"/>
      <c r="E15" s="194"/>
      <c r="F15" s="194"/>
      <c r="G15" s="14">
        <v>8</v>
      </c>
      <c r="H15" s="108">
        <v>0</v>
      </c>
      <c r="I15" s="108">
        <v>0</v>
      </c>
      <c r="J15" s="108">
        <v>0</v>
      </c>
      <c r="K15" s="108">
        <v>0</v>
      </c>
    </row>
    <row r="16" spans="1:11" ht="12.75" customHeight="1" x14ac:dyDescent="0.2">
      <c r="A16" s="198" t="s">
        <v>441</v>
      </c>
      <c r="B16" s="198"/>
      <c r="C16" s="198"/>
      <c r="D16" s="198"/>
      <c r="E16" s="198"/>
      <c r="F16" s="198"/>
      <c r="G16" s="15">
        <v>9</v>
      </c>
      <c r="H16" s="107">
        <f>SUM(H17:H19)</f>
        <v>106053805</v>
      </c>
      <c r="I16" s="107">
        <f>SUM(I17:I19)</f>
        <v>82331718</v>
      </c>
      <c r="J16" s="107">
        <f>SUM(J17:J19)</f>
        <v>241302703</v>
      </c>
      <c r="K16" s="107">
        <f>SUM(K17:K19)</f>
        <v>196620776</v>
      </c>
    </row>
    <row r="17" spans="1:11" ht="12.75" customHeight="1" x14ac:dyDescent="0.2">
      <c r="A17" s="229" t="s">
        <v>120</v>
      </c>
      <c r="B17" s="229"/>
      <c r="C17" s="229"/>
      <c r="D17" s="229"/>
      <c r="E17" s="229"/>
      <c r="F17" s="229"/>
      <c r="G17" s="14">
        <v>10</v>
      </c>
      <c r="H17" s="108">
        <v>58758994</v>
      </c>
      <c r="I17" s="108">
        <v>47474497</v>
      </c>
      <c r="J17" s="108">
        <v>149695735</v>
      </c>
      <c r="K17" s="108">
        <v>128711715</v>
      </c>
    </row>
    <row r="18" spans="1:11" ht="12.75" customHeight="1" x14ac:dyDescent="0.2">
      <c r="A18" s="229" t="s">
        <v>121</v>
      </c>
      <c r="B18" s="229"/>
      <c r="C18" s="229"/>
      <c r="D18" s="229"/>
      <c r="E18" s="229"/>
      <c r="F18" s="229"/>
      <c r="G18" s="14">
        <v>11</v>
      </c>
      <c r="H18" s="108">
        <v>2323533</v>
      </c>
      <c r="I18" s="108">
        <v>1553349</v>
      </c>
      <c r="J18" s="108">
        <v>6930169</v>
      </c>
      <c r="K18" s="108">
        <v>3661840</v>
      </c>
    </row>
    <row r="19" spans="1:11" ht="12.75" customHeight="1" x14ac:dyDescent="0.2">
      <c r="A19" s="229" t="s">
        <v>122</v>
      </c>
      <c r="B19" s="229"/>
      <c r="C19" s="229"/>
      <c r="D19" s="229"/>
      <c r="E19" s="229"/>
      <c r="F19" s="229"/>
      <c r="G19" s="14">
        <v>12</v>
      </c>
      <c r="H19" s="108">
        <v>44971278</v>
      </c>
      <c r="I19" s="108">
        <v>33303872</v>
      </c>
      <c r="J19" s="108">
        <v>84676799</v>
      </c>
      <c r="K19" s="108">
        <v>64247221</v>
      </c>
    </row>
    <row r="20" spans="1:11" ht="12.75" customHeight="1" x14ac:dyDescent="0.2">
      <c r="A20" s="198" t="s">
        <v>442</v>
      </c>
      <c r="B20" s="198"/>
      <c r="C20" s="198"/>
      <c r="D20" s="198"/>
      <c r="E20" s="198"/>
      <c r="F20" s="198"/>
      <c r="G20" s="15">
        <v>13</v>
      </c>
      <c r="H20" s="107">
        <f>SUM(H21:H23)</f>
        <v>72292745</v>
      </c>
      <c r="I20" s="107">
        <f>SUM(I21:I23)</f>
        <v>50194469</v>
      </c>
      <c r="J20" s="107">
        <f>SUM(J21:J23)</f>
        <v>235116495</v>
      </c>
      <c r="K20" s="107">
        <f>SUM(K21:K23)</f>
        <v>166404362</v>
      </c>
    </row>
    <row r="21" spans="1:11" ht="12.75" customHeight="1" x14ac:dyDescent="0.2">
      <c r="A21" s="229" t="s">
        <v>105</v>
      </c>
      <c r="B21" s="229"/>
      <c r="C21" s="229"/>
      <c r="D21" s="229"/>
      <c r="E21" s="229"/>
      <c r="F21" s="229"/>
      <c r="G21" s="14">
        <v>14</v>
      </c>
      <c r="H21" s="108">
        <v>40734874</v>
      </c>
      <c r="I21" s="108">
        <v>29684606</v>
      </c>
      <c r="J21" s="108">
        <v>146982573</v>
      </c>
      <c r="K21" s="108">
        <v>103267958</v>
      </c>
    </row>
    <row r="22" spans="1:11" ht="12.75" customHeight="1" x14ac:dyDescent="0.2">
      <c r="A22" s="229" t="s">
        <v>106</v>
      </c>
      <c r="B22" s="229"/>
      <c r="C22" s="229"/>
      <c r="D22" s="229"/>
      <c r="E22" s="229"/>
      <c r="F22" s="229"/>
      <c r="G22" s="14">
        <v>15</v>
      </c>
      <c r="H22" s="108">
        <v>22097362</v>
      </c>
      <c r="I22" s="108">
        <v>14081561</v>
      </c>
      <c r="J22" s="108">
        <v>57419094</v>
      </c>
      <c r="K22" s="108">
        <v>41308978</v>
      </c>
    </row>
    <row r="23" spans="1:11" ht="12.75" customHeight="1" x14ac:dyDescent="0.2">
      <c r="A23" s="229" t="s">
        <v>107</v>
      </c>
      <c r="B23" s="229"/>
      <c r="C23" s="229"/>
      <c r="D23" s="229"/>
      <c r="E23" s="229"/>
      <c r="F23" s="229"/>
      <c r="G23" s="14">
        <v>16</v>
      </c>
      <c r="H23" s="108">
        <v>9460509</v>
      </c>
      <c r="I23" s="108">
        <v>6428302</v>
      </c>
      <c r="J23" s="108">
        <v>30714828</v>
      </c>
      <c r="K23" s="108">
        <v>21827426</v>
      </c>
    </row>
    <row r="24" spans="1:11" ht="12.75" customHeight="1" x14ac:dyDescent="0.2">
      <c r="A24" s="194" t="s">
        <v>108</v>
      </c>
      <c r="B24" s="194"/>
      <c r="C24" s="194"/>
      <c r="D24" s="194"/>
      <c r="E24" s="194"/>
      <c r="F24" s="194"/>
      <c r="G24" s="14">
        <v>17</v>
      </c>
      <c r="H24" s="108">
        <v>196395787</v>
      </c>
      <c r="I24" s="108">
        <v>98247914</v>
      </c>
      <c r="J24" s="108">
        <v>182566572</v>
      </c>
      <c r="K24" s="108">
        <v>90516867</v>
      </c>
    </row>
    <row r="25" spans="1:11" ht="12.75" customHeight="1" x14ac:dyDescent="0.2">
      <c r="A25" s="194" t="s">
        <v>109</v>
      </c>
      <c r="B25" s="194"/>
      <c r="C25" s="194"/>
      <c r="D25" s="194"/>
      <c r="E25" s="194"/>
      <c r="F25" s="194"/>
      <c r="G25" s="14">
        <v>18</v>
      </c>
      <c r="H25" s="108">
        <v>31112196</v>
      </c>
      <c r="I25" s="108">
        <v>21135328</v>
      </c>
      <c r="J25" s="108">
        <v>53335103</v>
      </c>
      <c r="K25" s="108">
        <v>38652042</v>
      </c>
    </row>
    <row r="26" spans="1:11" ht="12.75" customHeight="1" x14ac:dyDescent="0.2">
      <c r="A26" s="198" t="s">
        <v>443</v>
      </c>
      <c r="B26" s="198"/>
      <c r="C26" s="198"/>
      <c r="D26" s="198"/>
      <c r="E26" s="198"/>
      <c r="F26" s="198"/>
      <c r="G26" s="15">
        <v>19</v>
      </c>
      <c r="H26" s="107">
        <f>H27+H28</f>
        <v>19070</v>
      </c>
      <c r="I26" s="107">
        <f>I27+I28</f>
        <v>11090</v>
      </c>
      <c r="J26" s="107">
        <f>J27+J28</f>
        <v>0</v>
      </c>
      <c r="K26" s="107">
        <f>K27+K28</f>
        <v>0</v>
      </c>
    </row>
    <row r="27" spans="1:11" ht="12.75" customHeight="1" x14ac:dyDescent="0.2">
      <c r="A27" s="229" t="s">
        <v>123</v>
      </c>
      <c r="B27" s="229"/>
      <c r="C27" s="229"/>
      <c r="D27" s="229"/>
      <c r="E27" s="229"/>
      <c r="F27" s="229"/>
      <c r="G27" s="14">
        <v>20</v>
      </c>
      <c r="H27" s="108">
        <v>0</v>
      </c>
      <c r="I27" s="108">
        <v>0</v>
      </c>
      <c r="J27" s="108">
        <v>0</v>
      </c>
      <c r="K27" s="108">
        <v>0</v>
      </c>
    </row>
    <row r="28" spans="1:11" ht="12.75" customHeight="1" x14ac:dyDescent="0.2">
      <c r="A28" s="229" t="s">
        <v>124</v>
      </c>
      <c r="B28" s="229"/>
      <c r="C28" s="229"/>
      <c r="D28" s="229"/>
      <c r="E28" s="229"/>
      <c r="F28" s="229"/>
      <c r="G28" s="14">
        <v>21</v>
      </c>
      <c r="H28" s="108">
        <v>19070</v>
      </c>
      <c r="I28" s="108">
        <v>11090</v>
      </c>
      <c r="J28" s="108">
        <v>0</v>
      </c>
      <c r="K28" s="108">
        <v>0</v>
      </c>
    </row>
    <row r="29" spans="1:11" ht="12.75" customHeight="1" x14ac:dyDescent="0.2">
      <c r="A29" s="198" t="s">
        <v>444</v>
      </c>
      <c r="B29" s="198"/>
      <c r="C29" s="198"/>
      <c r="D29" s="198"/>
      <c r="E29" s="198"/>
      <c r="F29" s="198"/>
      <c r="G29" s="15">
        <v>22</v>
      </c>
      <c r="H29" s="107">
        <f>SUM(H30:H35)</f>
        <v>0</v>
      </c>
      <c r="I29" s="107">
        <f>SUM(I30:I35)</f>
        <v>0</v>
      </c>
      <c r="J29" s="107">
        <f>SUM(J30:J35)</f>
        <v>0</v>
      </c>
      <c r="K29" s="107">
        <f>SUM(K30:K35)</f>
        <v>0</v>
      </c>
    </row>
    <row r="30" spans="1:11" ht="12.75" customHeight="1" x14ac:dyDescent="0.2">
      <c r="A30" s="229" t="s">
        <v>125</v>
      </c>
      <c r="B30" s="229"/>
      <c r="C30" s="229"/>
      <c r="D30" s="229"/>
      <c r="E30" s="229"/>
      <c r="F30" s="229"/>
      <c r="G30" s="14">
        <v>23</v>
      </c>
      <c r="H30" s="108">
        <v>0</v>
      </c>
      <c r="I30" s="108">
        <v>0</v>
      </c>
      <c r="J30" s="108">
        <v>0</v>
      </c>
      <c r="K30" s="108">
        <v>0</v>
      </c>
    </row>
    <row r="31" spans="1:11" ht="12.75" customHeight="1" x14ac:dyDescent="0.2">
      <c r="A31" s="229" t="s">
        <v>126</v>
      </c>
      <c r="B31" s="229"/>
      <c r="C31" s="229"/>
      <c r="D31" s="229"/>
      <c r="E31" s="229"/>
      <c r="F31" s="229"/>
      <c r="G31" s="14">
        <v>24</v>
      </c>
      <c r="H31" s="108">
        <v>0</v>
      </c>
      <c r="I31" s="108">
        <v>0</v>
      </c>
      <c r="J31" s="108">
        <v>0</v>
      </c>
      <c r="K31" s="108">
        <v>0</v>
      </c>
    </row>
    <row r="32" spans="1:11" ht="12.75" customHeight="1" x14ac:dyDescent="0.2">
      <c r="A32" s="229" t="s">
        <v>127</v>
      </c>
      <c r="B32" s="229"/>
      <c r="C32" s="229"/>
      <c r="D32" s="229"/>
      <c r="E32" s="229"/>
      <c r="F32" s="229"/>
      <c r="G32" s="14">
        <v>25</v>
      </c>
      <c r="H32" s="108">
        <v>0</v>
      </c>
      <c r="I32" s="108">
        <v>0</v>
      </c>
      <c r="J32" s="108">
        <v>0</v>
      </c>
      <c r="K32" s="108">
        <v>0</v>
      </c>
    </row>
    <row r="33" spans="1:11" ht="12.75" customHeight="1" x14ac:dyDescent="0.2">
      <c r="A33" s="229" t="s">
        <v>128</v>
      </c>
      <c r="B33" s="229"/>
      <c r="C33" s="229"/>
      <c r="D33" s="229"/>
      <c r="E33" s="229"/>
      <c r="F33" s="229"/>
      <c r="G33" s="14">
        <v>26</v>
      </c>
      <c r="H33" s="108">
        <v>0</v>
      </c>
      <c r="I33" s="108">
        <v>0</v>
      </c>
      <c r="J33" s="108">
        <v>0</v>
      </c>
      <c r="K33" s="108">
        <v>0</v>
      </c>
    </row>
    <row r="34" spans="1:11" ht="12.75" customHeight="1" x14ac:dyDescent="0.2">
      <c r="A34" s="229" t="s">
        <v>129</v>
      </c>
      <c r="B34" s="229"/>
      <c r="C34" s="229"/>
      <c r="D34" s="229"/>
      <c r="E34" s="229"/>
      <c r="F34" s="229"/>
      <c r="G34" s="14">
        <v>27</v>
      </c>
      <c r="H34" s="108">
        <v>0</v>
      </c>
      <c r="I34" s="108">
        <v>0</v>
      </c>
      <c r="J34" s="108">
        <v>0</v>
      </c>
      <c r="K34" s="108">
        <v>0</v>
      </c>
    </row>
    <row r="35" spans="1:11" ht="12.75" customHeight="1" x14ac:dyDescent="0.2">
      <c r="A35" s="229" t="s">
        <v>130</v>
      </c>
      <c r="B35" s="229"/>
      <c r="C35" s="229"/>
      <c r="D35" s="229"/>
      <c r="E35" s="229"/>
      <c r="F35" s="229"/>
      <c r="G35" s="14">
        <v>28</v>
      </c>
      <c r="H35" s="108">
        <v>0</v>
      </c>
      <c r="I35" s="108">
        <v>0</v>
      </c>
      <c r="J35" s="108">
        <v>0</v>
      </c>
      <c r="K35" s="108">
        <v>0</v>
      </c>
    </row>
    <row r="36" spans="1:11" ht="12.75" customHeight="1" x14ac:dyDescent="0.2">
      <c r="A36" s="194" t="s">
        <v>110</v>
      </c>
      <c r="B36" s="194"/>
      <c r="C36" s="194"/>
      <c r="D36" s="194"/>
      <c r="E36" s="194"/>
      <c r="F36" s="194"/>
      <c r="G36" s="14">
        <v>29</v>
      </c>
      <c r="H36" s="108">
        <v>3967789</v>
      </c>
      <c r="I36" s="108">
        <v>1822927</v>
      </c>
      <c r="J36" s="108">
        <v>3749125</v>
      </c>
      <c r="K36" s="108">
        <v>1565166</v>
      </c>
    </row>
    <row r="37" spans="1:11" ht="12.75" customHeight="1" x14ac:dyDescent="0.2">
      <c r="A37" s="226" t="s">
        <v>362</v>
      </c>
      <c r="B37" s="226"/>
      <c r="C37" s="226"/>
      <c r="D37" s="226"/>
      <c r="E37" s="226"/>
      <c r="F37" s="226"/>
      <c r="G37" s="15">
        <v>30</v>
      </c>
      <c r="H37" s="107">
        <f>SUM(H38:H47)</f>
        <v>23288473</v>
      </c>
      <c r="I37" s="107">
        <f>SUM(I38:I47)</f>
        <v>33936932</v>
      </c>
      <c r="J37" s="107">
        <f>SUM(J38:J47)</f>
        <v>15587115</v>
      </c>
      <c r="K37" s="107">
        <f>SUM(K38:K47)</f>
        <v>18466291</v>
      </c>
    </row>
    <row r="38" spans="1:11" ht="12.75" customHeight="1" x14ac:dyDescent="0.2">
      <c r="A38" s="194" t="s">
        <v>131</v>
      </c>
      <c r="B38" s="194"/>
      <c r="C38" s="194"/>
      <c r="D38" s="194"/>
      <c r="E38" s="194"/>
      <c r="F38" s="194"/>
      <c r="G38" s="14">
        <v>31</v>
      </c>
      <c r="H38" s="108">
        <v>0</v>
      </c>
      <c r="I38" s="108">
        <v>0</v>
      </c>
      <c r="J38" s="108">
        <v>0</v>
      </c>
      <c r="K38" s="108">
        <v>0</v>
      </c>
    </row>
    <row r="39" spans="1:11" ht="25.15" customHeight="1" x14ac:dyDescent="0.2">
      <c r="A39" s="194" t="s">
        <v>132</v>
      </c>
      <c r="B39" s="194"/>
      <c r="C39" s="194"/>
      <c r="D39" s="194"/>
      <c r="E39" s="194"/>
      <c r="F39" s="194"/>
      <c r="G39" s="14">
        <v>32</v>
      </c>
      <c r="H39" s="108">
        <v>0</v>
      </c>
      <c r="I39" s="108">
        <v>0</v>
      </c>
      <c r="J39" s="108">
        <v>0</v>
      </c>
      <c r="K39" s="108">
        <v>0</v>
      </c>
    </row>
    <row r="40" spans="1:11" ht="25.15" customHeight="1" x14ac:dyDescent="0.2">
      <c r="A40" s="194" t="s">
        <v>133</v>
      </c>
      <c r="B40" s="194"/>
      <c r="C40" s="194"/>
      <c r="D40" s="194"/>
      <c r="E40" s="194"/>
      <c r="F40" s="194"/>
      <c r="G40" s="14">
        <v>33</v>
      </c>
      <c r="H40" s="108">
        <v>0</v>
      </c>
      <c r="I40" s="108">
        <v>0</v>
      </c>
      <c r="J40" s="108">
        <v>0</v>
      </c>
      <c r="K40" s="108">
        <v>0</v>
      </c>
    </row>
    <row r="41" spans="1:11" ht="25.15" customHeight="1" x14ac:dyDescent="0.2">
      <c r="A41" s="194" t="s">
        <v>134</v>
      </c>
      <c r="B41" s="194"/>
      <c r="C41" s="194"/>
      <c r="D41" s="194"/>
      <c r="E41" s="194"/>
      <c r="F41" s="194"/>
      <c r="G41" s="14">
        <v>34</v>
      </c>
      <c r="H41" s="108">
        <v>0</v>
      </c>
      <c r="I41" s="108">
        <v>0</v>
      </c>
      <c r="J41" s="108">
        <v>0</v>
      </c>
      <c r="K41" s="108">
        <v>0</v>
      </c>
    </row>
    <row r="42" spans="1:11" ht="25.15" customHeight="1" x14ac:dyDescent="0.2">
      <c r="A42" s="194" t="s">
        <v>135</v>
      </c>
      <c r="B42" s="194"/>
      <c r="C42" s="194"/>
      <c r="D42" s="194"/>
      <c r="E42" s="194"/>
      <c r="F42" s="194"/>
      <c r="G42" s="14">
        <v>35</v>
      </c>
      <c r="H42" s="108">
        <v>0</v>
      </c>
      <c r="I42" s="108">
        <v>0</v>
      </c>
      <c r="J42" s="108">
        <v>669344</v>
      </c>
      <c r="K42" s="108">
        <v>397818</v>
      </c>
    </row>
    <row r="43" spans="1:11" ht="12.75" customHeight="1" x14ac:dyDescent="0.2">
      <c r="A43" s="194" t="s">
        <v>136</v>
      </c>
      <c r="B43" s="194"/>
      <c r="C43" s="194"/>
      <c r="D43" s="194"/>
      <c r="E43" s="194"/>
      <c r="F43" s="194"/>
      <c r="G43" s="14">
        <v>36</v>
      </c>
      <c r="H43" s="108">
        <v>0</v>
      </c>
      <c r="I43" s="108">
        <v>0</v>
      </c>
      <c r="J43" s="108">
        <v>0</v>
      </c>
      <c r="K43" s="108">
        <v>0</v>
      </c>
    </row>
    <row r="44" spans="1:11" ht="12.75" customHeight="1" x14ac:dyDescent="0.2">
      <c r="A44" s="194" t="s">
        <v>137</v>
      </c>
      <c r="B44" s="194"/>
      <c r="C44" s="194"/>
      <c r="D44" s="194"/>
      <c r="E44" s="194"/>
      <c r="F44" s="194"/>
      <c r="G44" s="14">
        <v>37</v>
      </c>
      <c r="H44" s="108">
        <v>24808</v>
      </c>
      <c r="I44" s="108">
        <v>13382</v>
      </c>
      <c r="J44" s="108">
        <v>78115</v>
      </c>
      <c r="K44" s="108">
        <v>17259</v>
      </c>
    </row>
    <row r="45" spans="1:11" ht="12.75" customHeight="1" x14ac:dyDescent="0.2">
      <c r="A45" s="194" t="s">
        <v>138</v>
      </c>
      <c r="B45" s="194"/>
      <c r="C45" s="194"/>
      <c r="D45" s="194"/>
      <c r="E45" s="194"/>
      <c r="F45" s="194"/>
      <c r="G45" s="14">
        <v>38</v>
      </c>
      <c r="H45" s="108">
        <v>17444693</v>
      </c>
      <c r="I45" s="108">
        <v>30799292</v>
      </c>
      <c r="J45" s="108">
        <v>1316777</v>
      </c>
      <c r="K45" s="108">
        <v>13343543</v>
      </c>
    </row>
    <row r="46" spans="1:11" ht="12.75" customHeight="1" x14ac:dyDescent="0.2">
      <c r="A46" s="194" t="s">
        <v>139</v>
      </c>
      <c r="B46" s="194"/>
      <c r="C46" s="194"/>
      <c r="D46" s="194"/>
      <c r="E46" s="194"/>
      <c r="F46" s="194"/>
      <c r="G46" s="14">
        <v>39</v>
      </c>
      <c r="H46" s="108">
        <v>2620380</v>
      </c>
      <c r="I46" s="108">
        <v>1419814</v>
      </c>
      <c r="J46" s="108">
        <v>10698137</v>
      </c>
      <c r="K46" s="108">
        <v>3239029</v>
      </c>
    </row>
    <row r="47" spans="1:11" ht="12.75" customHeight="1" x14ac:dyDescent="0.2">
      <c r="A47" s="194" t="s">
        <v>140</v>
      </c>
      <c r="B47" s="194"/>
      <c r="C47" s="194"/>
      <c r="D47" s="194"/>
      <c r="E47" s="194"/>
      <c r="F47" s="194"/>
      <c r="G47" s="14">
        <v>40</v>
      </c>
      <c r="H47" s="108">
        <v>3198592</v>
      </c>
      <c r="I47" s="108">
        <v>1704444</v>
      </c>
      <c r="J47" s="108">
        <v>2824742</v>
      </c>
      <c r="K47" s="108">
        <v>1468642</v>
      </c>
    </row>
    <row r="48" spans="1:11" ht="12.75" customHeight="1" x14ac:dyDescent="0.2">
      <c r="A48" s="226" t="s">
        <v>363</v>
      </c>
      <c r="B48" s="226"/>
      <c r="C48" s="226"/>
      <c r="D48" s="226"/>
      <c r="E48" s="226"/>
      <c r="F48" s="226"/>
      <c r="G48" s="15">
        <v>41</v>
      </c>
      <c r="H48" s="107">
        <f>SUM(H49:H55)</f>
        <v>30823818</v>
      </c>
      <c r="I48" s="107">
        <f>SUM(I49:I55)</f>
        <v>16456226</v>
      </c>
      <c r="J48" s="107">
        <f>SUM(J49:J55)</f>
        <v>31666976</v>
      </c>
      <c r="K48" s="107">
        <f>SUM(K49:K55)</f>
        <v>14535518</v>
      </c>
    </row>
    <row r="49" spans="1:11" ht="25.15" customHeight="1" x14ac:dyDescent="0.2">
      <c r="A49" s="194" t="s">
        <v>141</v>
      </c>
      <c r="B49" s="194"/>
      <c r="C49" s="194"/>
      <c r="D49" s="194"/>
      <c r="E49" s="194"/>
      <c r="F49" s="194"/>
      <c r="G49" s="14">
        <v>42</v>
      </c>
      <c r="H49" s="108">
        <v>0</v>
      </c>
      <c r="I49" s="108">
        <v>0</v>
      </c>
      <c r="J49" s="108">
        <v>0</v>
      </c>
      <c r="K49" s="108">
        <v>0</v>
      </c>
    </row>
    <row r="50" spans="1:11" ht="12.75" customHeight="1" x14ac:dyDescent="0.2">
      <c r="A50" s="219" t="s">
        <v>142</v>
      </c>
      <c r="B50" s="219"/>
      <c r="C50" s="219"/>
      <c r="D50" s="219"/>
      <c r="E50" s="219"/>
      <c r="F50" s="219"/>
      <c r="G50" s="14">
        <v>43</v>
      </c>
      <c r="H50" s="108">
        <v>0</v>
      </c>
      <c r="I50" s="108">
        <v>0</v>
      </c>
      <c r="J50" s="108">
        <v>0</v>
      </c>
      <c r="K50" s="108">
        <v>0</v>
      </c>
    </row>
    <row r="51" spans="1:11" ht="12.75" customHeight="1" x14ac:dyDescent="0.2">
      <c r="A51" s="219" t="s">
        <v>143</v>
      </c>
      <c r="B51" s="219"/>
      <c r="C51" s="219"/>
      <c r="D51" s="219"/>
      <c r="E51" s="219"/>
      <c r="F51" s="219"/>
      <c r="G51" s="14">
        <v>44</v>
      </c>
      <c r="H51" s="108">
        <v>28915574</v>
      </c>
      <c r="I51" s="108">
        <v>14795087</v>
      </c>
      <c r="J51" s="108">
        <v>22698382</v>
      </c>
      <c r="K51" s="108">
        <v>11714039</v>
      </c>
    </row>
    <row r="52" spans="1:11" ht="12.75" customHeight="1" x14ac:dyDescent="0.2">
      <c r="A52" s="219" t="s">
        <v>144</v>
      </c>
      <c r="B52" s="219"/>
      <c r="C52" s="219"/>
      <c r="D52" s="219"/>
      <c r="E52" s="219"/>
      <c r="F52" s="219"/>
      <c r="G52" s="14">
        <v>45</v>
      </c>
      <c r="H52" s="108">
        <v>16435</v>
      </c>
      <c r="I52" s="108">
        <v>1205420</v>
      </c>
      <c r="J52" s="108">
        <v>4623453</v>
      </c>
      <c r="K52" s="108">
        <v>2063482</v>
      </c>
    </row>
    <row r="53" spans="1:11" ht="12.75" customHeight="1" x14ac:dyDescent="0.2">
      <c r="A53" s="219" t="s">
        <v>145</v>
      </c>
      <c r="B53" s="219"/>
      <c r="C53" s="219"/>
      <c r="D53" s="219"/>
      <c r="E53" s="219"/>
      <c r="F53" s="219"/>
      <c r="G53" s="14">
        <v>46</v>
      </c>
      <c r="H53" s="108">
        <v>0</v>
      </c>
      <c r="I53" s="108">
        <v>0</v>
      </c>
      <c r="J53" s="108">
        <v>0</v>
      </c>
      <c r="K53" s="108">
        <v>0</v>
      </c>
    </row>
    <row r="54" spans="1:11" ht="12.75" customHeight="1" x14ac:dyDescent="0.2">
      <c r="A54" s="219" t="s">
        <v>146</v>
      </c>
      <c r="B54" s="219"/>
      <c r="C54" s="219"/>
      <c r="D54" s="219"/>
      <c r="E54" s="219"/>
      <c r="F54" s="219"/>
      <c r="G54" s="14">
        <v>47</v>
      </c>
      <c r="H54" s="108">
        <v>0</v>
      </c>
      <c r="I54" s="108">
        <v>0</v>
      </c>
      <c r="J54" s="108">
        <v>0</v>
      </c>
      <c r="K54" s="108">
        <v>0</v>
      </c>
    </row>
    <row r="55" spans="1:11" ht="12.75" customHeight="1" x14ac:dyDescent="0.2">
      <c r="A55" s="219" t="s">
        <v>147</v>
      </c>
      <c r="B55" s="219"/>
      <c r="C55" s="219"/>
      <c r="D55" s="219"/>
      <c r="E55" s="219"/>
      <c r="F55" s="219"/>
      <c r="G55" s="14">
        <v>48</v>
      </c>
      <c r="H55" s="108">
        <v>1891809</v>
      </c>
      <c r="I55" s="108">
        <v>455719</v>
      </c>
      <c r="J55" s="108">
        <v>4345141</v>
      </c>
      <c r="K55" s="108">
        <v>757997</v>
      </c>
    </row>
    <row r="56" spans="1:11" ht="22.15" customHeight="1" x14ac:dyDescent="0.2">
      <c r="A56" s="228" t="s">
        <v>148</v>
      </c>
      <c r="B56" s="228"/>
      <c r="C56" s="228"/>
      <c r="D56" s="228"/>
      <c r="E56" s="228"/>
      <c r="F56" s="228"/>
      <c r="G56" s="14">
        <v>49</v>
      </c>
      <c r="H56" s="108">
        <v>0</v>
      </c>
      <c r="I56" s="108">
        <v>0</v>
      </c>
      <c r="J56" s="108">
        <v>0</v>
      </c>
      <c r="K56" s="108">
        <v>0</v>
      </c>
    </row>
    <row r="57" spans="1:11" ht="12.75" customHeight="1" x14ac:dyDescent="0.2">
      <c r="A57" s="228" t="s">
        <v>149</v>
      </c>
      <c r="B57" s="228"/>
      <c r="C57" s="228"/>
      <c r="D57" s="228"/>
      <c r="E57" s="228"/>
      <c r="F57" s="228"/>
      <c r="G57" s="14">
        <v>50</v>
      </c>
      <c r="H57" s="108">
        <v>0</v>
      </c>
      <c r="I57" s="108">
        <v>0</v>
      </c>
      <c r="J57" s="108">
        <v>0</v>
      </c>
      <c r="K57" s="108">
        <v>0</v>
      </c>
    </row>
    <row r="58" spans="1:11" ht="24.6" customHeight="1" x14ac:dyDescent="0.2">
      <c r="A58" s="228" t="s">
        <v>150</v>
      </c>
      <c r="B58" s="228"/>
      <c r="C58" s="228"/>
      <c r="D58" s="228"/>
      <c r="E58" s="228"/>
      <c r="F58" s="228"/>
      <c r="G58" s="14">
        <v>51</v>
      </c>
      <c r="H58" s="108">
        <v>0</v>
      </c>
      <c r="I58" s="108">
        <v>0</v>
      </c>
      <c r="J58" s="108">
        <v>0</v>
      </c>
      <c r="K58" s="108">
        <v>0</v>
      </c>
    </row>
    <row r="59" spans="1:11" ht="12.75" customHeight="1" x14ac:dyDescent="0.2">
      <c r="A59" s="228" t="s">
        <v>151</v>
      </c>
      <c r="B59" s="228"/>
      <c r="C59" s="228"/>
      <c r="D59" s="228"/>
      <c r="E59" s="228"/>
      <c r="F59" s="228"/>
      <c r="G59" s="14">
        <v>52</v>
      </c>
      <c r="H59" s="108">
        <v>0</v>
      </c>
      <c r="I59" s="108">
        <v>0</v>
      </c>
      <c r="J59" s="108">
        <v>0</v>
      </c>
      <c r="K59" s="108">
        <v>0</v>
      </c>
    </row>
    <row r="60" spans="1:11" ht="12.75" customHeight="1" x14ac:dyDescent="0.2">
      <c r="A60" s="226" t="s">
        <v>364</v>
      </c>
      <c r="B60" s="226"/>
      <c r="C60" s="226"/>
      <c r="D60" s="226"/>
      <c r="E60" s="226"/>
      <c r="F60" s="226"/>
      <c r="G60" s="15">
        <v>53</v>
      </c>
      <c r="H60" s="107">
        <f>H8+H37+H56+H57</f>
        <v>253530638</v>
      </c>
      <c r="I60" s="107">
        <f t="shared" ref="I60:K60" si="0">I8+I37+I56+I57</f>
        <v>236072419</v>
      </c>
      <c r="J60" s="107">
        <f t="shared" si="0"/>
        <v>1048503774</v>
      </c>
      <c r="K60" s="107">
        <f t="shared" si="0"/>
        <v>518625886</v>
      </c>
    </row>
    <row r="61" spans="1:11" ht="12.75" customHeight="1" x14ac:dyDescent="0.2">
      <c r="A61" s="226" t="s">
        <v>365</v>
      </c>
      <c r="B61" s="226"/>
      <c r="C61" s="226"/>
      <c r="D61" s="226"/>
      <c r="E61" s="226"/>
      <c r="F61" s="226"/>
      <c r="G61" s="15">
        <v>54</v>
      </c>
      <c r="H61" s="107">
        <f>H14+H48+H58+H59</f>
        <v>440665210</v>
      </c>
      <c r="I61" s="107">
        <f t="shared" ref="I61:K61" si="1">I14+I48+I58+I59</f>
        <v>270199672</v>
      </c>
      <c r="J61" s="107">
        <f t="shared" si="1"/>
        <v>747736974</v>
      </c>
      <c r="K61" s="107">
        <f t="shared" si="1"/>
        <v>508294731</v>
      </c>
    </row>
    <row r="62" spans="1:11" ht="12.75" customHeight="1" x14ac:dyDescent="0.2">
      <c r="A62" s="226" t="s">
        <v>366</v>
      </c>
      <c r="B62" s="226"/>
      <c r="C62" s="226"/>
      <c r="D62" s="226"/>
      <c r="E62" s="226"/>
      <c r="F62" s="226"/>
      <c r="G62" s="15">
        <v>55</v>
      </c>
      <c r="H62" s="107">
        <f>H60-H61</f>
        <v>-187134572</v>
      </c>
      <c r="I62" s="107">
        <f t="shared" ref="I62:K62" si="2">I60-I61</f>
        <v>-34127253</v>
      </c>
      <c r="J62" s="107">
        <f t="shared" si="2"/>
        <v>300766800</v>
      </c>
      <c r="K62" s="107">
        <f t="shared" si="2"/>
        <v>10331155</v>
      </c>
    </row>
    <row r="63" spans="1:11" ht="12.75" customHeight="1" x14ac:dyDescent="0.2">
      <c r="A63" s="227" t="s">
        <v>367</v>
      </c>
      <c r="B63" s="227"/>
      <c r="C63" s="227"/>
      <c r="D63" s="227"/>
      <c r="E63" s="227"/>
      <c r="F63" s="227"/>
      <c r="G63" s="15">
        <v>56</v>
      </c>
      <c r="H63" s="107">
        <f>+IF((H60-H61)&gt;0,(H60-H61),0)</f>
        <v>0</v>
      </c>
      <c r="I63" s="107">
        <f t="shared" ref="I63:K63" si="3">+IF((I60-I61)&gt;0,(I60-I61),0)</f>
        <v>0</v>
      </c>
      <c r="J63" s="107">
        <f t="shared" si="3"/>
        <v>300766800</v>
      </c>
      <c r="K63" s="107">
        <f t="shared" si="3"/>
        <v>10331155</v>
      </c>
    </row>
    <row r="64" spans="1:11" ht="12.75" customHeight="1" x14ac:dyDescent="0.2">
      <c r="A64" s="227" t="s">
        <v>368</v>
      </c>
      <c r="B64" s="227"/>
      <c r="C64" s="227"/>
      <c r="D64" s="227"/>
      <c r="E64" s="227"/>
      <c r="F64" s="227"/>
      <c r="G64" s="15">
        <v>57</v>
      </c>
      <c r="H64" s="107">
        <f>+IF((H60-H61)&lt;0,(H60-H61),0)</f>
        <v>-187134572</v>
      </c>
      <c r="I64" s="107">
        <f t="shared" ref="I64:K64" si="4">+IF((I60-I61)&lt;0,(I60-I61),0)</f>
        <v>-34127253</v>
      </c>
      <c r="J64" s="107">
        <f t="shared" si="4"/>
        <v>0</v>
      </c>
      <c r="K64" s="107">
        <f t="shared" si="4"/>
        <v>0</v>
      </c>
    </row>
    <row r="65" spans="1:11" ht="12.75" customHeight="1" x14ac:dyDescent="0.2">
      <c r="A65" s="228" t="s">
        <v>111</v>
      </c>
      <c r="B65" s="228"/>
      <c r="C65" s="228"/>
      <c r="D65" s="228"/>
      <c r="E65" s="228"/>
      <c r="F65" s="228"/>
      <c r="G65" s="14">
        <v>58</v>
      </c>
      <c r="H65" s="108">
        <v>-46564024</v>
      </c>
      <c r="I65" s="108">
        <v>2476443</v>
      </c>
      <c r="J65" s="108">
        <v>54513223</v>
      </c>
      <c r="K65" s="108">
        <v>2047207</v>
      </c>
    </row>
    <row r="66" spans="1:11" ht="12.75" customHeight="1" x14ac:dyDescent="0.2">
      <c r="A66" s="226" t="s">
        <v>369</v>
      </c>
      <c r="B66" s="226"/>
      <c r="C66" s="226"/>
      <c r="D66" s="226"/>
      <c r="E66" s="226"/>
      <c r="F66" s="226"/>
      <c r="G66" s="15">
        <v>59</v>
      </c>
      <c r="H66" s="107">
        <f>H62-H65</f>
        <v>-140570548</v>
      </c>
      <c r="I66" s="107">
        <f t="shared" ref="I66:K66" si="5">I62-I65</f>
        <v>-36603696</v>
      </c>
      <c r="J66" s="107">
        <f t="shared" si="5"/>
        <v>246253577</v>
      </c>
      <c r="K66" s="107">
        <f t="shared" si="5"/>
        <v>8283948</v>
      </c>
    </row>
    <row r="67" spans="1:11" ht="12.75" customHeight="1" x14ac:dyDescent="0.2">
      <c r="A67" s="227" t="s">
        <v>370</v>
      </c>
      <c r="B67" s="227"/>
      <c r="C67" s="227"/>
      <c r="D67" s="227"/>
      <c r="E67" s="227"/>
      <c r="F67" s="227"/>
      <c r="G67" s="15">
        <v>60</v>
      </c>
      <c r="H67" s="107">
        <f>+IF((H62-H65)&gt;0,(H62-H65),0)</f>
        <v>0</v>
      </c>
      <c r="I67" s="107">
        <f t="shared" ref="I67:K67" si="6">+IF((I62-I65)&gt;0,(I62-I65),0)</f>
        <v>0</v>
      </c>
      <c r="J67" s="107">
        <f t="shared" si="6"/>
        <v>246253577</v>
      </c>
      <c r="K67" s="107">
        <f t="shared" si="6"/>
        <v>8283948</v>
      </c>
    </row>
    <row r="68" spans="1:11" ht="12.75" customHeight="1" x14ac:dyDescent="0.2">
      <c r="A68" s="227" t="s">
        <v>371</v>
      </c>
      <c r="B68" s="227"/>
      <c r="C68" s="227"/>
      <c r="D68" s="227"/>
      <c r="E68" s="227"/>
      <c r="F68" s="227"/>
      <c r="G68" s="15">
        <v>61</v>
      </c>
      <c r="H68" s="107">
        <f>+IF((H62-H65)&lt;0,(H62-H65),0)</f>
        <v>-140570548</v>
      </c>
      <c r="I68" s="107">
        <f t="shared" ref="I68:K68" si="7">+IF((I62-I65)&lt;0,(I62-I65),0)</f>
        <v>-36603696</v>
      </c>
      <c r="J68" s="107">
        <f t="shared" si="7"/>
        <v>0</v>
      </c>
      <c r="K68" s="107">
        <f t="shared" si="7"/>
        <v>0</v>
      </c>
    </row>
    <row r="69" spans="1:11" x14ac:dyDescent="0.2">
      <c r="A69" s="220" t="s">
        <v>152</v>
      </c>
      <c r="B69" s="220"/>
      <c r="C69" s="220"/>
      <c r="D69" s="220"/>
      <c r="E69" s="220"/>
      <c r="F69" s="220"/>
      <c r="G69" s="221"/>
      <c r="H69" s="221"/>
      <c r="I69" s="221"/>
      <c r="J69" s="222"/>
      <c r="K69" s="222"/>
    </row>
    <row r="70" spans="1:11" ht="22.15" customHeight="1" x14ac:dyDescent="0.2">
      <c r="A70" s="226" t="s">
        <v>372</v>
      </c>
      <c r="B70" s="226"/>
      <c r="C70" s="226"/>
      <c r="D70" s="226"/>
      <c r="E70" s="226"/>
      <c r="F70" s="226"/>
      <c r="G70" s="15">
        <v>62</v>
      </c>
      <c r="H70" s="107">
        <f>H71-H72</f>
        <v>0</v>
      </c>
      <c r="I70" s="107">
        <f>I71-I72</f>
        <v>0</v>
      </c>
      <c r="J70" s="107">
        <f>J71-J72</f>
        <v>0</v>
      </c>
      <c r="K70" s="107">
        <f>K71-K72</f>
        <v>0</v>
      </c>
    </row>
    <row r="71" spans="1:11" ht="12.75" customHeight="1" x14ac:dyDescent="0.2">
      <c r="A71" s="219" t="s">
        <v>153</v>
      </c>
      <c r="B71" s="219"/>
      <c r="C71" s="219"/>
      <c r="D71" s="219"/>
      <c r="E71" s="219"/>
      <c r="F71" s="219"/>
      <c r="G71" s="14">
        <v>63</v>
      </c>
      <c r="H71" s="108">
        <v>0</v>
      </c>
      <c r="I71" s="108">
        <v>0</v>
      </c>
      <c r="J71" s="108">
        <v>0</v>
      </c>
      <c r="K71" s="108">
        <v>0</v>
      </c>
    </row>
    <row r="72" spans="1:11" ht="12.75" customHeight="1" x14ac:dyDescent="0.2">
      <c r="A72" s="219" t="s">
        <v>154</v>
      </c>
      <c r="B72" s="219"/>
      <c r="C72" s="219"/>
      <c r="D72" s="219"/>
      <c r="E72" s="219"/>
      <c r="F72" s="219"/>
      <c r="G72" s="14">
        <v>64</v>
      </c>
      <c r="H72" s="108">
        <v>0</v>
      </c>
      <c r="I72" s="108">
        <v>0</v>
      </c>
      <c r="J72" s="108">
        <v>0</v>
      </c>
      <c r="K72" s="108">
        <v>0</v>
      </c>
    </row>
    <row r="73" spans="1:11" ht="12.75" customHeight="1" x14ac:dyDescent="0.2">
      <c r="A73" s="228" t="s">
        <v>155</v>
      </c>
      <c r="B73" s="228"/>
      <c r="C73" s="228"/>
      <c r="D73" s="228"/>
      <c r="E73" s="228"/>
      <c r="F73" s="228"/>
      <c r="G73" s="14">
        <v>65</v>
      </c>
      <c r="H73" s="108">
        <v>0</v>
      </c>
      <c r="I73" s="108">
        <v>0</v>
      </c>
      <c r="J73" s="108">
        <v>0</v>
      </c>
      <c r="K73" s="108">
        <v>0</v>
      </c>
    </row>
    <row r="74" spans="1:11" ht="12.75" customHeight="1" x14ac:dyDescent="0.2">
      <c r="A74" s="227" t="s">
        <v>373</v>
      </c>
      <c r="B74" s="227"/>
      <c r="C74" s="227"/>
      <c r="D74" s="227"/>
      <c r="E74" s="227"/>
      <c r="F74" s="227"/>
      <c r="G74" s="15">
        <v>66</v>
      </c>
      <c r="H74" s="130">
        <v>0</v>
      </c>
      <c r="I74" s="130">
        <v>0</v>
      </c>
      <c r="J74" s="130">
        <v>0</v>
      </c>
      <c r="K74" s="130">
        <v>0</v>
      </c>
    </row>
    <row r="75" spans="1:11" ht="12.75" customHeight="1" x14ac:dyDescent="0.2">
      <c r="A75" s="227" t="s">
        <v>374</v>
      </c>
      <c r="B75" s="227"/>
      <c r="C75" s="227"/>
      <c r="D75" s="227"/>
      <c r="E75" s="227"/>
      <c r="F75" s="227"/>
      <c r="G75" s="15">
        <v>67</v>
      </c>
      <c r="H75" s="130">
        <v>0</v>
      </c>
      <c r="I75" s="130">
        <v>0</v>
      </c>
      <c r="J75" s="130">
        <v>0</v>
      </c>
      <c r="K75" s="130">
        <v>0</v>
      </c>
    </row>
    <row r="76" spans="1:11" x14ac:dyDescent="0.2">
      <c r="A76" s="220" t="s">
        <v>156</v>
      </c>
      <c r="B76" s="220"/>
      <c r="C76" s="220"/>
      <c r="D76" s="220"/>
      <c r="E76" s="220"/>
      <c r="F76" s="220"/>
      <c r="G76" s="221"/>
      <c r="H76" s="221"/>
      <c r="I76" s="221"/>
      <c r="J76" s="222"/>
      <c r="K76" s="222"/>
    </row>
    <row r="77" spans="1:11" ht="12.75" customHeight="1" x14ac:dyDescent="0.2">
      <c r="A77" s="226" t="s">
        <v>375</v>
      </c>
      <c r="B77" s="226"/>
      <c r="C77" s="226"/>
      <c r="D77" s="226"/>
      <c r="E77" s="226"/>
      <c r="F77" s="226"/>
      <c r="G77" s="15">
        <v>68</v>
      </c>
      <c r="H77" s="130">
        <v>0</v>
      </c>
      <c r="I77" s="130">
        <v>0</v>
      </c>
      <c r="J77" s="130">
        <v>0</v>
      </c>
      <c r="K77" s="130">
        <v>0</v>
      </c>
    </row>
    <row r="78" spans="1:11" ht="12.75" customHeight="1" x14ac:dyDescent="0.2">
      <c r="A78" s="225" t="s">
        <v>376</v>
      </c>
      <c r="B78" s="225"/>
      <c r="C78" s="225"/>
      <c r="D78" s="225"/>
      <c r="E78" s="225"/>
      <c r="F78" s="225"/>
      <c r="G78" s="95">
        <v>69</v>
      </c>
      <c r="H78" s="109">
        <v>0</v>
      </c>
      <c r="I78" s="109">
        <v>0</v>
      </c>
      <c r="J78" s="109">
        <v>0</v>
      </c>
      <c r="K78" s="109">
        <v>0</v>
      </c>
    </row>
    <row r="79" spans="1:11" ht="12.75" customHeight="1" x14ac:dyDescent="0.2">
      <c r="A79" s="225" t="s">
        <v>377</v>
      </c>
      <c r="B79" s="225"/>
      <c r="C79" s="225"/>
      <c r="D79" s="225"/>
      <c r="E79" s="225"/>
      <c r="F79" s="225"/>
      <c r="G79" s="95">
        <v>70</v>
      </c>
      <c r="H79" s="109">
        <v>0</v>
      </c>
      <c r="I79" s="109">
        <v>0</v>
      </c>
      <c r="J79" s="109">
        <v>0</v>
      </c>
      <c r="K79" s="109">
        <v>0</v>
      </c>
    </row>
    <row r="80" spans="1:11" ht="12.75" customHeight="1" x14ac:dyDescent="0.2">
      <c r="A80" s="226" t="s">
        <v>378</v>
      </c>
      <c r="B80" s="226"/>
      <c r="C80" s="226"/>
      <c r="D80" s="226"/>
      <c r="E80" s="226"/>
      <c r="F80" s="226"/>
      <c r="G80" s="15">
        <v>71</v>
      </c>
      <c r="H80" s="130">
        <v>0</v>
      </c>
      <c r="I80" s="130">
        <v>0</v>
      </c>
      <c r="J80" s="130">
        <v>0</v>
      </c>
      <c r="K80" s="130">
        <v>0</v>
      </c>
    </row>
    <row r="81" spans="1:11" ht="12.75" customHeight="1" x14ac:dyDescent="0.2">
      <c r="A81" s="226" t="s">
        <v>379</v>
      </c>
      <c r="B81" s="226"/>
      <c r="C81" s="226"/>
      <c r="D81" s="226"/>
      <c r="E81" s="226"/>
      <c r="F81" s="226"/>
      <c r="G81" s="15">
        <v>72</v>
      </c>
      <c r="H81" s="130">
        <v>0</v>
      </c>
      <c r="I81" s="130">
        <v>0</v>
      </c>
      <c r="J81" s="130">
        <v>0</v>
      </c>
      <c r="K81" s="130">
        <v>0</v>
      </c>
    </row>
    <row r="82" spans="1:11" ht="12.75" customHeight="1" x14ac:dyDescent="0.2">
      <c r="A82" s="227" t="s">
        <v>380</v>
      </c>
      <c r="B82" s="227"/>
      <c r="C82" s="227"/>
      <c r="D82" s="227"/>
      <c r="E82" s="227"/>
      <c r="F82" s="227"/>
      <c r="G82" s="15">
        <v>73</v>
      </c>
      <c r="H82" s="130">
        <v>0</v>
      </c>
      <c r="I82" s="130">
        <v>0</v>
      </c>
      <c r="J82" s="130">
        <v>0</v>
      </c>
      <c r="K82" s="130">
        <v>0</v>
      </c>
    </row>
    <row r="83" spans="1:11" ht="12.75" customHeight="1" x14ac:dyDescent="0.2">
      <c r="A83" s="227" t="s">
        <v>381</v>
      </c>
      <c r="B83" s="227"/>
      <c r="C83" s="227"/>
      <c r="D83" s="227"/>
      <c r="E83" s="227"/>
      <c r="F83" s="227"/>
      <c r="G83" s="15">
        <v>74</v>
      </c>
      <c r="H83" s="130">
        <v>0</v>
      </c>
      <c r="I83" s="130">
        <v>0</v>
      </c>
      <c r="J83" s="130">
        <v>0</v>
      </c>
      <c r="K83" s="130">
        <v>0</v>
      </c>
    </row>
    <row r="84" spans="1:11" x14ac:dyDescent="0.2">
      <c r="A84" s="220" t="s">
        <v>112</v>
      </c>
      <c r="B84" s="220"/>
      <c r="C84" s="220"/>
      <c r="D84" s="220"/>
      <c r="E84" s="220"/>
      <c r="F84" s="220"/>
      <c r="G84" s="221"/>
      <c r="H84" s="221"/>
      <c r="I84" s="221"/>
      <c r="J84" s="222"/>
      <c r="K84" s="222"/>
    </row>
    <row r="85" spans="1:11" ht="12.75" customHeight="1" x14ac:dyDescent="0.2">
      <c r="A85" s="215" t="s">
        <v>382</v>
      </c>
      <c r="B85" s="215"/>
      <c r="C85" s="215"/>
      <c r="D85" s="215"/>
      <c r="E85" s="215"/>
      <c r="F85" s="215"/>
      <c r="G85" s="15">
        <v>75</v>
      </c>
      <c r="H85" s="110">
        <f>H86+H87</f>
        <v>0</v>
      </c>
      <c r="I85" s="110">
        <f>I86+I87</f>
        <v>0</v>
      </c>
      <c r="J85" s="110">
        <f>J86+J87</f>
        <v>0</v>
      </c>
      <c r="K85" s="110">
        <f>K86+K87</f>
        <v>0</v>
      </c>
    </row>
    <row r="86" spans="1:11" ht="12.75" customHeight="1" x14ac:dyDescent="0.2">
      <c r="A86" s="216" t="s">
        <v>157</v>
      </c>
      <c r="B86" s="216"/>
      <c r="C86" s="216"/>
      <c r="D86" s="216"/>
      <c r="E86" s="216"/>
      <c r="F86" s="216"/>
      <c r="G86" s="14">
        <v>76</v>
      </c>
      <c r="H86" s="111">
        <v>0</v>
      </c>
      <c r="I86" s="111">
        <v>0</v>
      </c>
      <c r="J86" s="111">
        <v>0</v>
      </c>
      <c r="K86" s="111">
        <v>0</v>
      </c>
    </row>
    <row r="87" spans="1:11" ht="12.75" customHeight="1" x14ac:dyDescent="0.2">
      <c r="A87" s="216" t="s">
        <v>158</v>
      </c>
      <c r="B87" s="216"/>
      <c r="C87" s="216"/>
      <c r="D87" s="216"/>
      <c r="E87" s="216"/>
      <c r="F87" s="216"/>
      <c r="G87" s="14">
        <v>77</v>
      </c>
      <c r="H87" s="111">
        <v>0</v>
      </c>
      <c r="I87" s="111">
        <v>0</v>
      </c>
      <c r="J87" s="111">
        <v>0</v>
      </c>
      <c r="K87" s="111">
        <v>0</v>
      </c>
    </row>
    <row r="88" spans="1:11" x14ac:dyDescent="0.2">
      <c r="A88" s="223" t="s">
        <v>114</v>
      </c>
      <c r="B88" s="223"/>
      <c r="C88" s="223"/>
      <c r="D88" s="223"/>
      <c r="E88" s="223"/>
      <c r="F88" s="223"/>
      <c r="G88" s="224"/>
      <c r="H88" s="224"/>
      <c r="I88" s="224"/>
      <c r="J88" s="222"/>
      <c r="K88" s="222"/>
    </row>
    <row r="89" spans="1:11" ht="12.75" customHeight="1" x14ac:dyDescent="0.2">
      <c r="A89" s="195" t="s">
        <v>159</v>
      </c>
      <c r="B89" s="195"/>
      <c r="C89" s="195"/>
      <c r="D89" s="195"/>
      <c r="E89" s="195"/>
      <c r="F89" s="195"/>
      <c r="G89" s="14">
        <v>78</v>
      </c>
      <c r="H89" s="111">
        <v>-140570548</v>
      </c>
      <c r="I89" s="111">
        <v>-36603696</v>
      </c>
      <c r="J89" s="111">
        <f>+J66</f>
        <v>246253577</v>
      </c>
      <c r="K89" s="111">
        <f>+K66</f>
        <v>8283948</v>
      </c>
    </row>
    <row r="90" spans="1:11" ht="24" customHeight="1" x14ac:dyDescent="0.2">
      <c r="A90" s="196" t="s">
        <v>438</v>
      </c>
      <c r="B90" s="196"/>
      <c r="C90" s="196"/>
      <c r="D90" s="196"/>
      <c r="E90" s="196"/>
      <c r="F90" s="196"/>
      <c r="G90" s="15">
        <v>79</v>
      </c>
      <c r="H90" s="128">
        <f>H91+H98</f>
        <v>125509</v>
      </c>
      <c r="I90" s="128">
        <f>I91+I98</f>
        <v>98635</v>
      </c>
      <c r="J90" s="128">
        <f t="shared" ref="J90:K90" si="8">J91+J98</f>
        <v>30222</v>
      </c>
      <c r="K90" s="128">
        <f t="shared" si="8"/>
        <v>-8219</v>
      </c>
    </row>
    <row r="91" spans="1:11" ht="24" customHeight="1" x14ac:dyDescent="0.2">
      <c r="A91" s="217" t="s">
        <v>445</v>
      </c>
      <c r="B91" s="217"/>
      <c r="C91" s="217"/>
      <c r="D91" s="217"/>
      <c r="E91" s="217"/>
      <c r="F91" s="217"/>
      <c r="G91" s="15">
        <v>80</v>
      </c>
      <c r="H91" s="128">
        <f>SUM(H92:H96)</f>
        <v>125509</v>
      </c>
      <c r="I91" s="128">
        <f>SUM(I92:I96)</f>
        <v>98635</v>
      </c>
      <c r="J91" s="128">
        <f t="shared" ref="J91:K91" si="9">SUM(J92:J96)</f>
        <v>30222</v>
      </c>
      <c r="K91" s="128">
        <f t="shared" si="9"/>
        <v>-8219</v>
      </c>
    </row>
    <row r="92" spans="1:11" ht="25.5" customHeight="1" x14ac:dyDescent="0.2">
      <c r="A92" s="219" t="s">
        <v>383</v>
      </c>
      <c r="B92" s="219"/>
      <c r="C92" s="219"/>
      <c r="D92" s="219"/>
      <c r="E92" s="219"/>
      <c r="F92" s="219"/>
      <c r="G92" s="15">
        <v>81</v>
      </c>
      <c r="H92" s="111">
        <v>0</v>
      </c>
      <c r="I92" s="111">
        <v>0</v>
      </c>
      <c r="J92" s="111">
        <v>0</v>
      </c>
      <c r="K92" s="111">
        <v>0</v>
      </c>
    </row>
    <row r="93" spans="1:11" ht="38.25" customHeight="1" x14ac:dyDescent="0.2">
      <c r="A93" s="219" t="s">
        <v>384</v>
      </c>
      <c r="B93" s="219"/>
      <c r="C93" s="219"/>
      <c r="D93" s="219"/>
      <c r="E93" s="219"/>
      <c r="F93" s="219"/>
      <c r="G93" s="15">
        <v>82</v>
      </c>
      <c r="H93" s="111">
        <v>125509</v>
      </c>
      <c r="I93" s="111">
        <v>98635</v>
      </c>
      <c r="J93" s="111">
        <v>30222</v>
      </c>
      <c r="K93" s="111">
        <v>-8219</v>
      </c>
    </row>
    <row r="94" spans="1:11" ht="38.25" customHeight="1" x14ac:dyDescent="0.2">
      <c r="A94" s="219" t="s">
        <v>385</v>
      </c>
      <c r="B94" s="219"/>
      <c r="C94" s="219"/>
      <c r="D94" s="219"/>
      <c r="E94" s="219"/>
      <c r="F94" s="219"/>
      <c r="G94" s="15">
        <v>83</v>
      </c>
      <c r="H94" s="111">
        <v>0</v>
      </c>
      <c r="I94" s="111">
        <v>0</v>
      </c>
      <c r="J94" s="111">
        <v>0</v>
      </c>
      <c r="K94" s="111">
        <v>0</v>
      </c>
    </row>
    <row r="95" spans="1:11" x14ac:dyDescent="0.2">
      <c r="A95" s="219" t="s">
        <v>386</v>
      </c>
      <c r="B95" s="219"/>
      <c r="C95" s="219"/>
      <c r="D95" s="219"/>
      <c r="E95" s="219"/>
      <c r="F95" s="219"/>
      <c r="G95" s="15">
        <v>84</v>
      </c>
      <c r="H95" s="111">
        <v>0</v>
      </c>
      <c r="I95" s="111">
        <v>0</v>
      </c>
      <c r="J95" s="111">
        <v>0</v>
      </c>
      <c r="K95" s="111">
        <v>0</v>
      </c>
    </row>
    <row r="96" spans="1:11" x14ac:dyDescent="0.2">
      <c r="A96" s="219" t="s">
        <v>387</v>
      </c>
      <c r="B96" s="219"/>
      <c r="C96" s="219"/>
      <c r="D96" s="219"/>
      <c r="E96" s="219"/>
      <c r="F96" s="219"/>
      <c r="G96" s="15">
        <v>85</v>
      </c>
      <c r="H96" s="111">
        <v>0</v>
      </c>
      <c r="I96" s="111">
        <v>0</v>
      </c>
      <c r="J96" s="111">
        <v>0</v>
      </c>
      <c r="K96" s="111">
        <v>0</v>
      </c>
    </row>
    <row r="97" spans="1:11" ht="26.45" customHeight="1" x14ac:dyDescent="0.2">
      <c r="A97" s="219" t="s">
        <v>388</v>
      </c>
      <c r="B97" s="219"/>
      <c r="C97" s="219"/>
      <c r="D97" s="219"/>
      <c r="E97" s="219"/>
      <c r="F97" s="219"/>
      <c r="G97" s="15">
        <v>86</v>
      </c>
      <c r="H97" s="111">
        <v>22591</v>
      </c>
      <c r="I97" s="111">
        <v>17754</v>
      </c>
      <c r="J97" s="111">
        <v>5440</v>
      </c>
      <c r="K97" s="111">
        <v>-1479</v>
      </c>
    </row>
    <row r="98" spans="1:11" ht="25.5" customHeight="1" x14ac:dyDescent="0.2">
      <c r="A98" s="217" t="s">
        <v>439</v>
      </c>
      <c r="B98" s="217"/>
      <c r="C98" s="217"/>
      <c r="D98" s="217"/>
      <c r="E98" s="217"/>
      <c r="F98" s="217"/>
      <c r="G98" s="15">
        <v>87</v>
      </c>
      <c r="H98" s="128">
        <f>SUM(H99:H106)</f>
        <v>0</v>
      </c>
      <c r="I98" s="128">
        <f>SUM(I99:I106)</f>
        <v>0</v>
      </c>
      <c r="J98" s="128">
        <f t="shared" ref="J98:K98" si="10">SUM(J99:J106)</f>
        <v>0</v>
      </c>
      <c r="K98" s="128">
        <f t="shared" si="10"/>
        <v>0</v>
      </c>
    </row>
    <row r="99" spans="1:11" x14ac:dyDescent="0.2">
      <c r="A99" s="218" t="s">
        <v>160</v>
      </c>
      <c r="B99" s="218"/>
      <c r="C99" s="218"/>
      <c r="D99" s="218"/>
      <c r="E99" s="218"/>
      <c r="F99" s="218"/>
      <c r="G99" s="14">
        <v>88</v>
      </c>
      <c r="H99" s="111">
        <v>0</v>
      </c>
      <c r="I99" s="111">
        <v>0</v>
      </c>
      <c r="J99" s="111">
        <v>0</v>
      </c>
      <c r="K99" s="111">
        <v>0</v>
      </c>
    </row>
    <row r="100" spans="1:11" ht="36" customHeight="1" x14ac:dyDescent="0.2">
      <c r="A100" s="219" t="s">
        <v>389</v>
      </c>
      <c r="B100" s="219"/>
      <c r="C100" s="219"/>
      <c r="D100" s="219"/>
      <c r="E100" s="219"/>
      <c r="F100" s="219"/>
      <c r="G100" s="14">
        <v>89</v>
      </c>
      <c r="H100" s="111">
        <v>0</v>
      </c>
      <c r="I100" s="111">
        <v>0</v>
      </c>
      <c r="J100" s="111">
        <v>0</v>
      </c>
      <c r="K100" s="111">
        <v>0</v>
      </c>
    </row>
    <row r="101" spans="1:11" ht="22.15" customHeight="1" x14ac:dyDescent="0.2">
      <c r="A101" s="218" t="s">
        <v>161</v>
      </c>
      <c r="B101" s="218"/>
      <c r="C101" s="218"/>
      <c r="D101" s="218"/>
      <c r="E101" s="218"/>
      <c r="F101" s="218"/>
      <c r="G101" s="14">
        <v>90</v>
      </c>
      <c r="H101" s="111">
        <v>0</v>
      </c>
      <c r="I101" s="111">
        <v>0</v>
      </c>
      <c r="J101" s="111">
        <v>0</v>
      </c>
      <c r="K101" s="111">
        <v>0</v>
      </c>
    </row>
    <row r="102" spans="1:11" ht="22.15" customHeight="1" x14ac:dyDescent="0.2">
      <c r="A102" s="218" t="s">
        <v>162</v>
      </c>
      <c r="B102" s="218"/>
      <c r="C102" s="218"/>
      <c r="D102" s="218"/>
      <c r="E102" s="218"/>
      <c r="F102" s="218"/>
      <c r="G102" s="14">
        <v>91</v>
      </c>
      <c r="H102" s="111">
        <v>0</v>
      </c>
      <c r="I102" s="111">
        <v>0</v>
      </c>
      <c r="J102" s="111">
        <v>0</v>
      </c>
      <c r="K102" s="111">
        <v>0</v>
      </c>
    </row>
    <row r="103" spans="1:11" ht="22.15" customHeight="1" x14ac:dyDescent="0.2">
      <c r="A103" s="218" t="s">
        <v>163</v>
      </c>
      <c r="B103" s="218"/>
      <c r="C103" s="218"/>
      <c r="D103" s="218"/>
      <c r="E103" s="218"/>
      <c r="F103" s="218"/>
      <c r="G103" s="14">
        <v>92</v>
      </c>
      <c r="H103" s="111">
        <v>0</v>
      </c>
      <c r="I103" s="111">
        <v>0</v>
      </c>
      <c r="J103" s="111">
        <v>0</v>
      </c>
      <c r="K103" s="111">
        <v>0</v>
      </c>
    </row>
    <row r="104" spans="1:11" ht="12.75" customHeight="1" x14ac:dyDescent="0.2">
      <c r="A104" s="219" t="s">
        <v>390</v>
      </c>
      <c r="B104" s="219"/>
      <c r="C104" s="219"/>
      <c r="D104" s="219"/>
      <c r="E104" s="219"/>
      <c r="F104" s="219"/>
      <c r="G104" s="14">
        <v>93</v>
      </c>
      <c r="H104" s="111">
        <v>0</v>
      </c>
      <c r="I104" s="111">
        <v>0</v>
      </c>
      <c r="J104" s="111">
        <v>0</v>
      </c>
      <c r="K104" s="111">
        <v>0</v>
      </c>
    </row>
    <row r="105" spans="1:11" ht="26.45" customHeight="1" x14ac:dyDescent="0.2">
      <c r="A105" s="219" t="s">
        <v>391</v>
      </c>
      <c r="B105" s="219"/>
      <c r="C105" s="219"/>
      <c r="D105" s="219"/>
      <c r="E105" s="219"/>
      <c r="F105" s="219"/>
      <c r="G105" s="14">
        <v>94</v>
      </c>
      <c r="H105" s="111">
        <v>0</v>
      </c>
      <c r="I105" s="111">
        <v>0</v>
      </c>
      <c r="J105" s="111">
        <v>0</v>
      </c>
      <c r="K105" s="111">
        <v>0</v>
      </c>
    </row>
    <row r="106" spans="1:11" x14ac:dyDescent="0.2">
      <c r="A106" s="219" t="s">
        <v>392</v>
      </c>
      <c r="B106" s="219"/>
      <c r="C106" s="219"/>
      <c r="D106" s="219"/>
      <c r="E106" s="219"/>
      <c r="F106" s="219"/>
      <c r="G106" s="14">
        <v>95</v>
      </c>
      <c r="H106" s="111">
        <v>0</v>
      </c>
      <c r="I106" s="111">
        <v>0</v>
      </c>
      <c r="J106" s="111">
        <v>0</v>
      </c>
      <c r="K106" s="111">
        <v>0</v>
      </c>
    </row>
    <row r="107" spans="1:11" ht="24.75" customHeight="1" x14ac:dyDescent="0.2">
      <c r="A107" s="219" t="s">
        <v>393</v>
      </c>
      <c r="B107" s="219"/>
      <c r="C107" s="219"/>
      <c r="D107" s="219"/>
      <c r="E107" s="219"/>
      <c r="F107" s="219"/>
      <c r="G107" s="14">
        <v>96</v>
      </c>
      <c r="H107" s="111">
        <v>0</v>
      </c>
      <c r="I107" s="111">
        <v>0</v>
      </c>
      <c r="J107" s="111">
        <v>0</v>
      </c>
      <c r="K107" s="111">
        <v>0</v>
      </c>
    </row>
    <row r="108" spans="1:11" ht="22.9" customHeight="1" x14ac:dyDescent="0.2">
      <c r="A108" s="196" t="s">
        <v>440</v>
      </c>
      <c r="B108" s="196"/>
      <c r="C108" s="196"/>
      <c r="D108" s="196"/>
      <c r="E108" s="196"/>
      <c r="F108" s="196"/>
      <c r="G108" s="15">
        <v>97</v>
      </c>
      <c r="H108" s="128">
        <f>H91+H98-H107-H97</f>
        <v>102918</v>
      </c>
      <c r="I108" s="128">
        <f>I91+I98-I107-I97</f>
        <v>80881</v>
      </c>
      <c r="J108" s="128">
        <f t="shared" ref="J108:K108" si="11">J91+J98-J107-J97</f>
        <v>24782</v>
      </c>
      <c r="K108" s="128">
        <f t="shared" si="11"/>
        <v>-6740</v>
      </c>
    </row>
    <row r="109" spans="1:11" ht="12.75" customHeight="1" x14ac:dyDescent="0.2">
      <c r="A109" s="196" t="s">
        <v>394</v>
      </c>
      <c r="B109" s="196"/>
      <c r="C109" s="196"/>
      <c r="D109" s="196"/>
      <c r="E109" s="196"/>
      <c r="F109" s="196"/>
      <c r="G109" s="15">
        <v>98</v>
      </c>
      <c r="H109" s="110">
        <f>H89+H108</f>
        <v>-140467630</v>
      </c>
      <c r="I109" s="110">
        <f>I89+I108</f>
        <v>-36522815</v>
      </c>
      <c r="J109" s="110">
        <f t="shared" ref="J109:K109" si="12">J89+J108</f>
        <v>246278359</v>
      </c>
      <c r="K109" s="110">
        <f t="shared" si="12"/>
        <v>8277208</v>
      </c>
    </row>
    <row r="110" spans="1:11" x14ac:dyDescent="0.2">
      <c r="A110" s="220" t="s">
        <v>164</v>
      </c>
      <c r="B110" s="220"/>
      <c r="C110" s="220"/>
      <c r="D110" s="220"/>
      <c r="E110" s="220"/>
      <c r="F110" s="220"/>
      <c r="G110" s="221"/>
      <c r="H110" s="221"/>
      <c r="I110" s="221"/>
      <c r="J110" s="222"/>
      <c r="K110" s="222"/>
    </row>
    <row r="111" spans="1:11" ht="12.75" customHeight="1" x14ac:dyDescent="0.2">
      <c r="A111" s="215" t="s">
        <v>395</v>
      </c>
      <c r="B111" s="215"/>
      <c r="C111" s="215"/>
      <c r="D111" s="215"/>
      <c r="E111" s="215"/>
      <c r="F111" s="215"/>
      <c r="G111" s="15">
        <v>99</v>
      </c>
      <c r="H111" s="110">
        <f>H112+H113</f>
        <v>0</v>
      </c>
      <c r="I111" s="110">
        <f>I112+I113</f>
        <v>0</v>
      </c>
      <c r="J111" s="110">
        <f>J112+J113</f>
        <v>0</v>
      </c>
      <c r="K111" s="110">
        <f>K112+K113</f>
        <v>0</v>
      </c>
    </row>
    <row r="112" spans="1:11" ht="12.75" customHeight="1" x14ac:dyDescent="0.2">
      <c r="A112" s="216" t="s">
        <v>113</v>
      </c>
      <c r="B112" s="216"/>
      <c r="C112" s="216"/>
      <c r="D112" s="216"/>
      <c r="E112" s="216"/>
      <c r="F112" s="216"/>
      <c r="G112" s="14">
        <v>100</v>
      </c>
      <c r="H112" s="111">
        <v>0</v>
      </c>
      <c r="I112" s="111">
        <v>0</v>
      </c>
      <c r="J112" s="111">
        <v>0</v>
      </c>
      <c r="K112" s="111">
        <v>0</v>
      </c>
    </row>
    <row r="113" spans="1:11" ht="12.75" customHeight="1" x14ac:dyDescent="0.2">
      <c r="A113" s="216" t="s">
        <v>165</v>
      </c>
      <c r="B113" s="216"/>
      <c r="C113" s="216"/>
      <c r="D113" s="216"/>
      <c r="E113" s="216"/>
      <c r="F113" s="216"/>
      <c r="G113" s="14">
        <v>101</v>
      </c>
      <c r="H113" s="111">
        <v>0</v>
      </c>
      <c r="I113" s="111">
        <v>0</v>
      </c>
      <c r="J113" s="111">
        <v>0</v>
      </c>
      <c r="K113" s="111">
        <v>0</v>
      </c>
    </row>
  </sheetData>
  <sheetProtection algorithmName="SHA-512" hashValue="hVh5Hv7a/Rm61aEFixCWv0jzGCLbaZyipHX7Sxv/+qEydJe66gJzewRRCsyxEmzytaeJS2EIaY2jUlTMEAsRqw==" saltValue="wkGCKjozj3KU3Pa6Uu/iZA=="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topLeftCell="A25" zoomScale="87" zoomScaleNormal="87" workbookViewId="0">
      <selection activeCell="L38" sqref="L38"/>
    </sheetView>
  </sheetViews>
  <sheetFormatPr defaultColWidth="9.140625" defaultRowHeight="12.75" x14ac:dyDescent="0.2"/>
  <cols>
    <col min="1" max="7" width="9.140625" style="17"/>
    <col min="8" max="9" width="30.28515625" style="28" customWidth="1"/>
    <col min="10" max="16384" width="9.140625" style="17"/>
  </cols>
  <sheetData>
    <row r="1" spans="1:9" x14ac:dyDescent="0.2">
      <c r="A1" s="251" t="s">
        <v>166</v>
      </c>
      <c r="B1" s="252"/>
      <c r="C1" s="252"/>
      <c r="D1" s="252"/>
      <c r="E1" s="252"/>
      <c r="F1" s="252"/>
      <c r="G1" s="252"/>
      <c r="H1" s="252"/>
      <c r="I1" s="252"/>
    </row>
    <row r="2" spans="1:9" ht="12.75" customHeight="1" x14ac:dyDescent="0.2">
      <c r="A2" s="234" t="s">
        <v>463</v>
      </c>
      <c r="B2" s="204"/>
      <c r="C2" s="204"/>
      <c r="D2" s="204"/>
      <c r="E2" s="204"/>
      <c r="F2" s="204"/>
      <c r="G2" s="204"/>
      <c r="H2" s="204"/>
      <c r="I2" s="204"/>
    </row>
    <row r="3" spans="1:9" x14ac:dyDescent="0.2">
      <c r="A3" s="254" t="s">
        <v>282</v>
      </c>
      <c r="B3" s="255"/>
      <c r="C3" s="255"/>
      <c r="D3" s="255"/>
      <c r="E3" s="255"/>
      <c r="F3" s="255"/>
      <c r="G3" s="255"/>
      <c r="H3" s="255"/>
      <c r="I3" s="255"/>
    </row>
    <row r="4" spans="1:9" ht="12.75" customHeight="1" x14ac:dyDescent="0.2">
      <c r="A4" s="253" t="s">
        <v>459</v>
      </c>
      <c r="B4" s="208"/>
      <c r="C4" s="208"/>
      <c r="D4" s="208"/>
      <c r="E4" s="208"/>
      <c r="F4" s="208"/>
      <c r="G4" s="208"/>
      <c r="H4" s="208"/>
      <c r="I4" s="209"/>
    </row>
    <row r="5" spans="1:9" ht="23.25" x14ac:dyDescent="0.2">
      <c r="A5" s="256" t="s">
        <v>2</v>
      </c>
      <c r="B5" s="213"/>
      <c r="C5" s="213"/>
      <c r="D5" s="213"/>
      <c r="E5" s="213"/>
      <c r="F5" s="213"/>
      <c r="G5" s="119" t="s">
        <v>103</v>
      </c>
      <c r="H5" s="120" t="s">
        <v>302</v>
      </c>
      <c r="I5" s="120" t="s">
        <v>279</v>
      </c>
    </row>
    <row r="6" spans="1:9" x14ac:dyDescent="0.2">
      <c r="A6" s="257">
        <v>1</v>
      </c>
      <c r="B6" s="213"/>
      <c r="C6" s="213"/>
      <c r="D6" s="213"/>
      <c r="E6" s="213"/>
      <c r="F6" s="213"/>
      <c r="G6" s="121">
        <v>2</v>
      </c>
      <c r="H6" s="120" t="s">
        <v>167</v>
      </c>
      <c r="I6" s="120" t="s">
        <v>168</v>
      </c>
    </row>
    <row r="7" spans="1:9" x14ac:dyDescent="0.2">
      <c r="A7" s="248" t="s">
        <v>169</v>
      </c>
      <c r="B7" s="248"/>
      <c r="C7" s="248"/>
      <c r="D7" s="248"/>
      <c r="E7" s="248"/>
      <c r="F7" s="248"/>
      <c r="G7" s="248"/>
      <c r="H7" s="248"/>
      <c r="I7" s="248"/>
    </row>
    <row r="8" spans="1:9" ht="12.75" customHeight="1" x14ac:dyDescent="0.2">
      <c r="A8" s="194" t="s">
        <v>170</v>
      </c>
      <c r="B8" s="194"/>
      <c r="C8" s="194"/>
      <c r="D8" s="194"/>
      <c r="E8" s="194"/>
      <c r="F8" s="194"/>
      <c r="G8" s="122">
        <v>1</v>
      </c>
      <c r="H8" s="123">
        <v>-187134572</v>
      </c>
      <c r="I8" s="123">
        <v>300766800</v>
      </c>
    </row>
    <row r="9" spans="1:9" ht="12.75" customHeight="1" x14ac:dyDescent="0.2">
      <c r="A9" s="250" t="s">
        <v>171</v>
      </c>
      <c r="B9" s="250"/>
      <c r="C9" s="250"/>
      <c r="D9" s="250"/>
      <c r="E9" s="250"/>
      <c r="F9" s="250"/>
      <c r="G9" s="124">
        <v>2</v>
      </c>
      <c r="H9" s="125">
        <f>H10+H11+H12+H13+H14+H15+H16+H17</f>
        <v>197278388</v>
      </c>
      <c r="I9" s="125">
        <f>I10+I11+I12+I13+I14+I15+I16+I17</f>
        <v>-278600255</v>
      </c>
    </row>
    <row r="10" spans="1:9" ht="12.75" customHeight="1" x14ac:dyDescent="0.2">
      <c r="A10" s="229" t="s">
        <v>172</v>
      </c>
      <c r="B10" s="229"/>
      <c r="C10" s="229"/>
      <c r="D10" s="229"/>
      <c r="E10" s="229"/>
      <c r="F10" s="229"/>
      <c r="G10" s="122">
        <v>3</v>
      </c>
      <c r="H10" s="123">
        <v>196395787</v>
      </c>
      <c r="I10" s="123">
        <v>182566572</v>
      </c>
    </row>
    <row r="11" spans="1:9" ht="22.15" customHeight="1" x14ac:dyDescent="0.2">
      <c r="A11" s="229" t="s">
        <v>173</v>
      </c>
      <c r="B11" s="229"/>
      <c r="C11" s="229"/>
      <c r="D11" s="229"/>
      <c r="E11" s="229"/>
      <c r="F11" s="229"/>
      <c r="G11" s="122">
        <v>4</v>
      </c>
      <c r="H11" s="123">
        <v>-920059</v>
      </c>
      <c r="I11" s="123">
        <v>-480231323</v>
      </c>
    </row>
    <row r="12" spans="1:9" ht="23.45" customHeight="1" x14ac:dyDescent="0.2">
      <c r="A12" s="229" t="s">
        <v>174</v>
      </c>
      <c r="B12" s="229"/>
      <c r="C12" s="229"/>
      <c r="D12" s="229"/>
      <c r="E12" s="229"/>
      <c r="F12" s="229"/>
      <c r="G12" s="122">
        <v>5</v>
      </c>
      <c r="H12" s="123">
        <v>0</v>
      </c>
      <c r="I12" s="123">
        <v>0</v>
      </c>
    </row>
    <row r="13" spans="1:9" ht="12.75" customHeight="1" x14ac:dyDescent="0.2">
      <c r="A13" s="229" t="s">
        <v>175</v>
      </c>
      <c r="B13" s="229"/>
      <c r="C13" s="229"/>
      <c r="D13" s="229"/>
      <c r="E13" s="229"/>
      <c r="F13" s="229"/>
      <c r="G13" s="122">
        <v>6</v>
      </c>
      <c r="H13" s="123">
        <v>-7057</v>
      </c>
      <c r="I13" s="123">
        <v>-58745</v>
      </c>
    </row>
    <row r="14" spans="1:9" ht="12.75" customHeight="1" x14ac:dyDescent="0.2">
      <c r="A14" s="229" t="s">
        <v>176</v>
      </c>
      <c r="B14" s="229"/>
      <c r="C14" s="229"/>
      <c r="D14" s="229"/>
      <c r="E14" s="229"/>
      <c r="F14" s="229"/>
      <c r="G14" s="122">
        <v>7</v>
      </c>
      <c r="H14" s="123">
        <v>30807384</v>
      </c>
      <c r="I14" s="123">
        <v>25960199</v>
      </c>
    </row>
    <row r="15" spans="1:9" ht="12.75" customHeight="1" x14ac:dyDescent="0.2">
      <c r="A15" s="229" t="s">
        <v>177</v>
      </c>
      <c r="B15" s="229"/>
      <c r="C15" s="229"/>
      <c r="D15" s="229"/>
      <c r="E15" s="229"/>
      <c r="F15" s="229"/>
      <c r="G15" s="122">
        <v>8</v>
      </c>
      <c r="H15" s="123">
        <v>-5994355</v>
      </c>
      <c r="I15" s="123">
        <v>0</v>
      </c>
    </row>
    <row r="16" spans="1:9" ht="12.75" customHeight="1" x14ac:dyDescent="0.2">
      <c r="A16" s="229" t="s">
        <v>178</v>
      </c>
      <c r="B16" s="229"/>
      <c r="C16" s="229"/>
      <c r="D16" s="229"/>
      <c r="E16" s="229"/>
      <c r="F16" s="229"/>
      <c r="G16" s="122">
        <v>9</v>
      </c>
      <c r="H16" s="123">
        <v>-17447283</v>
      </c>
      <c r="I16" s="123">
        <v>4623453</v>
      </c>
    </row>
    <row r="17" spans="1:9" ht="25.15" customHeight="1" x14ac:dyDescent="0.2">
      <c r="A17" s="229" t="s">
        <v>179</v>
      </c>
      <c r="B17" s="229"/>
      <c r="C17" s="229"/>
      <c r="D17" s="229"/>
      <c r="E17" s="229"/>
      <c r="F17" s="229"/>
      <c r="G17" s="122">
        <v>10</v>
      </c>
      <c r="H17" s="123">
        <v>-5556029</v>
      </c>
      <c r="I17" s="123">
        <v>-11460411</v>
      </c>
    </row>
    <row r="18" spans="1:9" ht="28.15" customHeight="1" x14ac:dyDescent="0.2">
      <c r="A18" s="246" t="s">
        <v>307</v>
      </c>
      <c r="B18" s="246"/>
      <c r="C18" s="246"/>
      <c r="D18" s="246"/>
      <c r="E18" s="246"/>
      <c r="F18" s="246"/>
      <c r="G18" s="124">
        <v>11</v>
      </c>
      <c r="H18" s="125">
        <f>H8+H9</f>
        <v>10143816</v>
      </c>
      <c r="I18" s="125">
        <f>I8+I9</f>
        <v>22166545</v>
      </c>
    </row>
    <row r="19" spans="1:9" ht="12.75" customHeight="1" x14ac:dyDescent="0.2">
      <c r="A19" s="250" t="s">
        <v>180</v>
      </c>
      <c r="B19" s="250"/>
      <c r="C19" s="250"/>
      <c r="D19" s="250"/>
      <c r="E19" s="250"/>
      <c r="F19" s="250"/>
      <c r="G19" s="124">
        <v>12</v>
      </c>
      <c r="H19" s="125">
        <f>H20+H21+H22+H23</f>
        <v>115238692</v>
      </c>
      <c r="I19" s="125">
        <f>I20+I21+I22+I23</f>
        <v>269033388</v>
      </c>
    </row>
    <row r="20" spans="1:9" ht="12.75" customHeight="1" x14ac:dyDescent="0.2">
      <c r="A20" s="229" t="s">
        <v>181</v>
      </c>
      <c r="B20" s="229"/>
      <c r="C20" s="229"/>
      <c r="D20" s="229"/>
      <c r="E20" s="229"/>
      <c r="F20" s="229"/>
      <c r="G20" s="122">
        <v>13</v>
      </c>
      <c r="H20" s="123">
        <v>168342414</v>
      </c>
      <c r="I20" s="123">
        <v>374247560</v>
      </c>
    </row>
    <row r="21" spans="1:9" ht="12.75" customHeight="1" x14ac:dyDescent="0.2">
      <c r="A21" s="229" t="s">
        <v>182</v>
      </c>
      <c r="B21" s="229"/>
      <c r="C21" s="229"/>
      <c r="D21" s="229"/>
      <c r="E21" s="229"/>
      <c r="F21" s="229"/>
      <c r="G21" s="122">
        <v>14</v>
      </c>
      <c r="H21" s="123">
        <v>-50506153</v>
      </c>
      <c r="I21" s="123">
        <v>-86650358</v>
      </c>
    </row>
    <row r="22" spans="1:9" ht="12.75" customHeight="1" x14ac:dyDescent="0.2">
      <c r="A22" s="229" t="s">
        <v>183</v>
      </c>
      <c r="B22" s="229"/>
      <c r="C22" s="229"/>
      <c r="D22" s="229"/>
      <c r="E22" s="229"/>
      <c r="F22" s="229"/>
      <c r="G22" s="122">
        <v>15</v>
      </c>
      <c r="H22" s="123">
        <v>-2597569</v>
      </c>
      <c r="I22" s="123">
        <v>-18563814</v>
      </c>
    </row>
    <row r="23" spans="1:9" ht="12.75" customHeight="1" x14ac:dyDescent="0.2">
      <c r="A23" s="229" t="s">
        <v>184</v>
      </c>
      <c r="B23" s="229"/>
      <c r="C23" s="229"/>
      <c r="D23" s="229"/>
      <c r="E23" s="229"/>
      <c r="F23" s="229"/>
      <c r="G23" s="122">
        <v>16</v>
      </c>
      <c r="H23" s="123">
        <v>0</v>
      </c>
      <c r="I23" s="123">
        <v>0</v>
      </c>
    </row>
    <row r="24" spans="1:9" ht="12.75" customHeight="1" x14ac:dyDescent="0.2">
      <c r="A24" s="246" t="s">
        <v>185</v>
      </c>
      <c r="B24" s="246"/>
      <c r="C24" s="246"/>
      <c r="D24" s="246"/>
      <c r="E24" s="246"/>
      <c r="F24" s="246"/>
      <c r="G24" s="124">
        <v>17</v>
      </c>
      <c r="H24" s="125">
        <f>H18+H19</f>
        <v>125382508</v>
      </c>
      <c r="I24" s="125">
        <f>I18+I19</f>
        <v>291199933</v>
      </c>
    </row>
    <row r="25" spans="1:9" ht="12.75" customHeight="1" x14ac:dyDescent="0.2">
      <c r="A25" s="194" t="s">
        <v>186</v>
      </c>
      <c r="B25" s="194"/>
      <c r="C25" s="194"/>
      <c r="D25" s="194"/>
      <c r="E25" s="194"/>
      <c r="F25" s="194"/>
      <c r="G25" s="122">
        <v>18</v>
      </c>
      <c r="H25" s="123">
        <v>-16040554</v>
      </c>
      <c r="I25" s="123">
        <v>-39462285</v>
      </c>
    </row>
    <row r="26" spans="1:9" ht="12.75" customHeight="1" x14ac:dyDescent="0.2">
      <c r="A26" s="194" t="s">
        <v>187</v>
      </c>
      <c r="B26" s="194"/>
      <c r="C26" s="194"/>
      <c r="D26" s="194"/>
      <c r="E26" s="194"/>
      <c r="F26" s="194"/>
      <c r="G26" s="122">
        <v>19</v>
      </c>
      <c r="H26" s="123">
        <v>0</v>
      </c>
      <c r="I26" s="123">
        <v>0</v>
      </c>
    </row>
    <row r="27" spans="1:9" ht="26.1" customHeight="1" x14ac:dyDescent="0.2">
      <c r="A27" s="247" t="s">
        <v>188</v>
      </c>
      <c r="B27" s="247"/>
      <c r="C27" s="247"/>
      <c r="D27" s="247"/>
      <c r="E27" s="247"/>
      <c r="F27" s="247"/>
      <c r="G27" s="124">
        <v>20</v>
      </c>
      <c r="H27" s="125">
        <f>H24+H25+H26</f>
        <v>109341954</v>
      </c>
      <c r="I27" s="125">
        <f>I24+I25+I26</f>
        <v>251737648</v>
      </c>
    </row>
    <row r="28" spans="1:9" x14ac:dyDescent="0.2">
      <c r="A28" s="248" t="s">
        <v>189</v>
      </c>
      <c r="B28" s="248"/>
      <c r="C28" s="248"/>
      <c r="D28" s="248"/>
      <c r="E28" s="248"/>
      <c r="F28" s="248"/>
      <c r="G28" s="248"/>
      <c r="H28" s="248"/>
      <c r="I28" s="248"/>
    </row>
    <row r="29" spans="1:9" ht="30.6" customHeight="1" x14ac:dyDescent="0.2">
      <c r="A29" s="194" t="s">
        <v>190</v>
      </c>
      <c r="B29" s="194"/>
      <c r="C29" s="194"/>
      <c r="D29" s="194"/>
      <c r="E29" s="194"/>
      <c r="F29" s="194"/>
      <c r="G29" s="122">
        <v>21</v>
      </c>
      <c r="H29" s="126">
        <v>3048809</v>
      </c>
      <c r="I29" s="126">
        <v>51011707</v>
      </c>
    </row>
    <row r="30" spans="1:9" ht="12.75" customHeight="1" x14ac:dyDescent="0.2">
      <c r="A30" s="194" t="s">
        <v>191</v>
      </c>
      <c r="B30" s="194"/>
      <c r="C30" s="194"/>
      <c r="D30" s="194"/>
      <c r="E30" s="194"/>
      <c r="F30" s="194"/>
      <c r="G30" s="122">
        <v>22</v>
      </c>
      <c r="H30" s="126">
        <v>0</v>
      </c>
      <c r="I30" s="126">
        <v>0</v>
      </c>
    </row>
    <row r="31" spans="1:9" ht="12.75" customHeight="1" x14ac:dyDescent="0.2">
      <c r="A31" s="194" t="s">
        <v>192</v>
      </c>
      <c r="B31" s="194"/>
      <c r="C31" s="194"/>
      <c r="D31" s="194"/>
      <c r="E31" s="194"/>
      <c r="F31" s="194"/>
      <c r="G31" s="122">
        <v>23</v>
      </c>
      <c r="H31" s="126">
        <v>12139</v>
      </c>
      <c r="I31" s="126">
        <v>85708</v>
      </c>
    </row>
    <row r="32" spans="1:9" ht="12.75" customHeight="1" x14ac:dyDescent="0.2">
      <c r="A32" s="194" t="s">
        <v>193</v>
      </c>
      <c r="B32" s="194"/>
      <c r="C32" s="194"/>
      <c r="D32" s="194"/>
      <c r="E32" s="194"/>
      <c r="F32" s="194"/>
      <c r="G32" s="122">
        <v>24</v>
      </c>
      <c r="H32" s="126">
        <v>0</v>
      </c>
      <c r="I32" s="126">
        <v>0</v>
      </c>
    </row>
    <row r="33" spans="1:9" ht="12.75" customHeight="1" x14ac:dyDescent="0.2">
      <c r="A33" s="194" t="s">
        <v>194</v>
      </c>
      <c r="B33" s="194"/>
      <c r="C33" s="194"/>
      <c r="D33" s="194"/>
      <c r="E33" s="194"/>
      <c r="F33" s="194"/>
      <c r="G33" s="122">
        <v>25</v>
      </c>
      <c r="H33" s="126">
        <v>103044</v>
      </c>
      <c r="I33" s="126">
        <v>11530</v>
      </c>
    </row>
    <row r="34" spans="1:9" ht="12.75" customHeight="1" x14ac:dyDescent="0.2">
      <c r="A34" s="194" t="s">
        <v>195</v>
      </c>
      <c r="B34" s="194"/>
      <c r="C34" s="194"/>
      <c r="D34" s="194"/>
      <c r="E34" s="194"/>
      <c r="F34" s="194"/>
      <c r="G34" s="122">
        <v>26</v>
      </c>
      <c r="H34" s="126">
        <v>1110110</v>
      </c>
      <c r="I34" s="126">
        <v>0</v>
      </c>
    </row>
    <row r="35" spans="1:9" ht="26.45" customHeight="1" x14ac:dyDescent="0.2">
      <c r="A35" s="246" t="s">
        <v>196</v>
      </c>
      <c r="B35" s="246"/>
      <c r="C35" s="246"/>
      <c r="D35" s="246"/>
      <c r="E35" s="246"/>
      <c r="F35" s="246"/>
      <c r="G35" s="124">
        <v>27</v>
      </c>
      <c r="H35" s="127">
        <f>H29+H30+H31+H32+H33+H34</f>
        <v>4274102</v>
      </c>
      <c r="I35" s="127">
        <f>I29+I30+I31+I32+I33+I34</f>
        <v>51108945</v>
      </c>
    </row>
    <row r="36" spans="1:9" ht="22.9" customHeight="1" x14ac:dyDescent="0.2">
      <c r="A36" s="194" t="s">
        <v>197</v>
      </c>
      <c r="B36" s="194"/>
      <c r="C36" s="194"/>
      <c r="D36" s="194"/>
      <c r="E36" s="194"/>
      <c r="F36" s="194"/>
      <c r="G36" s="122">
        <v>28</v>
      </c>
      <c r="H36" s="126">
        <v>-30718176</v>
      </c>
      <c r="I36" s="126">
        <v>-109510408</v>
      </c>
    </row>
    <row r="37" spans="1:9" ht="12.75" customHeight="1" x14ac:dyDescent="0.2">
      <c r="A37" s="194" t="s">
        <v>198</v>
      </c>
      <c r="B37" s="194"/>
      <c r="C37" s="194"/>
      <c r="D37" s="194"/>
      <c r="E37" s="194"/>
      <c r="F37" s="194"/>
      <c r="G37" s="122">
        <v>29</v>
      </c>
      <c r="H37" s="126">
        <v>0</v>
      </c>
      <c r="I37" s="126">
        <v>-1083324</v>
      </c>
    </row>
    <row r="38" spans="1:9" ht="12.75" customHeight="1" x14ac:dyDescent="0.2">
      <c r="A38" s="194" t="s">
        <v>199</v>
      </c>
      <c r="B38" s="194"/>
      <c r="C38" s="194"/>
      <c r="D38" s="194"/>
      <c r="E38" s="194"/>
      <c r="F38" s="194"/>
      <c r="G38" s="122">
        <v>30</v>
      </c>
      <c r="H38" s="126">
        <v>-30000</v>
      </c>
      <c r="I38" s="126">
        <v>-354024</v>
      </c>
    </row>
    <row r="39" spans="1:9" ht="12.75" customHeight="1" x14ac:dyDescent="0.2">
      <c r="A39" s="194" t="s">
        <v>200</v>
      </c>
      <c r="B39" s="194"/>
      <c r="C39" s="194"/>
      <c r="D39" s="194"/>
      <c r="E39" s="194"/>
      <c r="F39" s="194"/>
      <c r="G39" s="122">
        <v>31</v>
      </c>
      <c r="H39" s="126">
        <v>0</v>
      </c>
      <c r="I39" s="126">
        <v>0</v>
      </c>
    </row>
    <row r="40" spans="1:9" ht="12.75" customHeight="1" x14ac:dyDescent="0.2">
      <c r="A40" s="194" t="s">
        <v>201</v>
      </c>
      <c r="B40" s="194"/>
      <c r="C40" s="194"/>
      <c r="D40" s="194"/>
      <c r="E40" s="194"/>
      <c r="F40" s="194"/>
      <c r="G40" s="122">
        <v>32</v>
      </c>
      <c r="H40" s="126">
        <v>0</v>
      </c>
      <c r="I40" s="126">
        <v>-32292135</v>
      </c>
    </row>
    <row r="41" spans="1:9" ht="24" customHeight="1" x14ac:dyDescent="0.2">
      <c r="A41" s="246" t="s">
        <v>202</v>
      </c>
      <c r="B41" s="246"/>
      <c r="C41" s="246"/>
      <c r="D41" s="246"/>
      <c r="E41" s="246"/>
      <c r="F41" s="246"/>
      <c r="G41" s="124">
        <v>33</v>
      </c>
      <c r="H41" s="127">
        <f>H36+H37+H38+H39+H40</f>
        <v>-30748176</v>
      </c>
      <c r="I41" s="127">
        <f>I36+I37+I38+I39+I40</f>
        <v>-143239891</v>
      </c>
    </row>
    <row r="42" spans="1:9" ht="29.45" customHeight="1" x14ac:dyDescent="0.2">
      <c r="A42" s="247" t="s">
        <v>203</v>
      </c>
      <c r="B42" s="247"/>
      <c r="C42" s="247"/>
      <c r="D42" s="247"/>
      <c r="E42" s="247"/>
      <c r="F42" s="247"/>
      <c r="G42" s="124">
        <v>34</v>
      </c>
      <c r="H42" s="127">
        <f>H35+H41</f>
        <v>-26474074</v>
      </c>
      <c r="I42" s="127">
        <f>I35+I41</f>
        <v>-92130946</v>
      </c>
    </row>
    <row r="43" spans="1:9" x14ac:dyDescent="0.2">
      <c r="A43" s="248" t="s">
        <v>204</v>
      </c>
      <c r="B43" s="248"/>
      <c r="C43" s="248"/>
      <c r="D43" s="248"/>
      <c r="E43" s="248"/>
      <c r="F43" s="248"/>
      <c r="G43" s="248"/>
      <c r="H43" s="248"/>
      <c r="I43" s="248"/>
    </row>
    <row r="44" spans="1:9" ht="12.75" customHeight="1" x14ac:dyDescent="0.2">
      <c r="A44" s="194" t="s">
        <v>205</v>
      </c>
      <c r="B44" s="194"/>
      <c r="C44" s="194"/>
      <c r="D44" s="194"/>
      <c r="E44" s="194"/>
      <c r="F44" s="194"/>
      <c r="G44" s="122">
        <v>35</v>
      </c>
      <c r="H44" s="126">
        <v>0</v>
      </c>
      <c r="I44" s="126">
        <v>0</v>
      </c>
    </row>
    <row r="45" spans="1:9" ht="25.15" customHeight="1" x14ac:dyDescent="0.2">
      <c r="A45" s="194" t="s">
        <v>206</v>
      </c>
      <c r="B45" s="194"/>
      <c r="C45" s="194"/>
      <c r="D45" s="194"/>
      <c r="E45" s="194"/>
      <c r="F45" s="194"/>
      <c r="G45" s="122">
        <v>36</v>
      </c>
      <c r="H45" s="126">
        <v>0</v>
      </c>
      <c r="I45" s="126">
        <v>0</v>
      </c>
    </row>
    <row r="46" spans="1:9" ht="12.75" customHeight="1" x14ac:dyDescent="0.2">
      <c r="A46" s="194" t="s">
        <v>207</v>
      </c>
      <c r="B46" s="194"/>
      <c r="C46" s="194"/>
      <c r="D46" s="194"/>
      <c r="E46" s="194"/>
      <c r="F46" s="194"/>
      <c r="G46" s="122">
        <v>37</v>
      </c>
      <c r="H46" s="126">
        <v>150118740</v>
      </c>
      <c r="I46" s="126">
        <v>60173752</v>
      </c>
    </row>
    <row r="47" spans="1:9" ht="12.75" customHeight="1" x14ac:dyDescent="0.2">
      <c r="A47" s="194" t="s">
        <v>208</v>
      </c>
      <c r="B47" s="194"/>
      <c r="C47" s="194"/>
      <c r="D47" s="194"/>
      <c r="E47" s="194"/>
      <c r="F47" s="194"/>
      <c r="G47" s="122">
        <v>38</v>
      </c>
      <c r="H47" s="126">
        <v>1756034</v>
      </c>
      <c r="I47" s="126">
        <v>2739417</v>
      </c>
    </row>
    <row r="48" spans="1:9" ht="22.15" customHeight="1" x14ac:dyDescent="0.2">
      <c r="A48" s="246" t="s">
        <v>209</v>
      </c>
      <c r="B48" s="246"/>
      <c r="C48" s="246"/>
      <c r="D48" s="246"/>
      <c r="E48" s="246"/>
      <c r="F48" s="246"/>
      <c r="G48" s="124">
        <v>39</v>
      </c>
      <c r="H48" s="127">
        <f>H44+H45+H46+H47</f>
        <v>151874774</v>
      </c>
      <c r="I48" s="127">
        <f>I44+I45+I46+I47</f>
        <v>62913169</v>
      </c>
    </row>
    <row r="49" spans="1:9" ht="24.6" customHeight="1" x14ac:dyDescent="0.2">
      <c r="A49" s="194" t="s">
        <v>306</v>
      </c>
      <c r="B49" s="194"/>
      <c r="C49" s="194"/>
      <c r="D49" s="194"/>
      <c r="E49" s="194"/>
      <c r="F49" s="194"/>
      <c r="G49" s="122">
        <v>40</v>
      </c>
      <c r="H49" s="126">
        <v>-286167378</v>
      </c>
      <c r="I49" s="126">
        <v>-240021880</v>
      </c>
    </row>
    <row r="50" spans="1:9" ht="12.75" customHeight="1" x14ac:dyDescent="0.2">
      <c r="A50" s="194" t="s">
        <v>210</v>
      </c>
      <c r="B50" s="194"/>
      <c r="C50" s="194"/>
      <c r="D50" s="194"/>
      <c r="E50" s="194"/>
      <c r="F50" s="194"/>
      <c r="G50" s="122">
        <v>41</v>
      </c>
      <c r="H50" s="126">
        <v>0</v>
      </c>
      <c r="I50" s="126">
        <v>0</v>
      </c>
    </row>
    <row r="51" spans="1:9" ht="12.75" customHeight="1" x14ac:dyDescent="0.2">
      <c r="A51" s="194" t="s">
        <v>211</v>
      </c>
      <c r="B51" s="194"/>
      <c r="C51" s="194"/>
      <c r="D51" s="194"/>
      <c r="E51" s="194"/>
      <c r="F51" s="194"/>
      <c r="G51" s="122">
        <v>42</v>
      </c>
      <c r="H51" s="126">
        <v>0</v>
      </c>
      <c r="I51" s="126">
        <v>0</v>
      </c>
    </row>
    <row r="52" spans="1:9" ht="22.9" customHeight="1" x14ac:dyDescent="0.2">
      <c r="A52" s="194" t="s">
        <v>212</v>
      </c>
      <c r="B52" s="194"/>
      <c r="C52" s="194"/>
      <c r="D52" s="194"/>
      <c r="E52" s="194"/>
      <c r="F52" s="194"/>
      <c r="G52" s="122">
        <v>43</v>
      </c>
      <c r="H52" s="126">
        <v>0</v>
      </c>
      <c r="I52" s="126">
        <v>0</v>
      </c>
    </row>
    <row r="53" spans="1:9" ht="12.75" customHeight="1" x14ac:dyDescent="0.2">
      <c r="A53" s="194" t="s">
        <v>213</v>
      </c>
      <c r="B53" s="194"/>
      <c r="C53" s="194"/>
      <c r="D53" s="194"/>
      <c r="E53" s="194"/>
      <c r="F53" s="194"/>
      <c r="G53" s="122">
        <v>44</v>
      </c>
      <c r="H53" s="126">
        <v>-1059800</v>
      </c>
      <c r="I53" s="126">
        <v>-1432472</v>
      </c>
    </row>
    <row r="54" spans="1:9" ht="30.6" customHeight="1" x14ac:dyDescent="0.2">
      <c r="A54" s="246" t="s">
        <v>214</v>
      </c>
      <c r="B54" s="246"/>
      <c r="C54" s="246"/>
      <c r="D54" s="246"/>
      <c r="E54" s="246"/>
      <c r="F54" s="246"/>
      <c r="G54" s="124">
        <v>45</v>
      </c>
      <c r="H54" s="127">
        <f>H49+H50+H51+H52+H53</f>
        <v>-287227178</v>
      </c>
      <c r="I54" s="127">
        <f>I49+I50+I51+I52+I53</f>
        <v>-241454352</v>
      </c>
    </row>
    <row r="55" spans="1:9" ht="29.45" customHeight="1" x14ac:dyDescent="0.2">
      <c r="A55" s="247" t="s">
        <v>215</v>
      </c>
      <c r="B55" s="247"/>
      <c r="C55" s="247"/>
      <c r="D55" s="247"/>
      <c r="E55" s="247"/>
      <c r="F55" s="247"/>
      <c r="G55" s="124">
        <v>46</v>
      </c>
      <c r="H55" s="127">
        <f>H48+H54</f>
        <v>-135352404</v>
      </c>
      <c r="I55" s="127">
        <f>I48+I54</f>
        <v>-178541183</v>
      </c>
    </row>
    <row r="56" spans="1:9" x14ac:dyDescent="0.2">
      <c r="A56" s="194" t="s">
        <v>216</v>
      </c>
      <c r="B56" s="194"/>
      <c r="C56" s="194"/>
      <c r="D56" s="194"/>
      <c r="E56" s="194"/>
      <c r="F56" s="194"/>
      <c r="G56" s="122">
        <v>47</v>
      </c>
      <c r="H56" s="126">
        <v>0</v>
      </c>
      <c r="I56" s="126">
        <v>0</v>
      </c>
    </row>
    <row r="57" spans="1:9" ht="26.45" customHeight="1" x14ac:dyDescent="0.2">
      <c r="A57" s="247" t="s">
        <v>217</v>
      </c>
      <c r="B57" s="247"/>
      <c r="C57" s="247"/>
      <c r="D57" s="247"/>
      <c r="E57" s="247"/>
      <c r="F57" s="247"/>
      <c r="G57" s="124">
        <v>48</v>
      </c>
      <c r="H57" s="127">
        <f>H27+H42+H55+H56</f>
        <v>-52484524</v>
      </c>
      <c r="I57" s="127">
        <f>I27+I42+I55+I56</f>
        <v>-18934481</v>
      </c>
    </row>
    <row r="58" spans="1:9" x14ac:dyDescent="0.2">
      <c r="A58" s="249" t="s">
        <v>218</v>
      </c>
      <c r="B58" s="249"/>
      <c r="C58" s="249"/>
      <c r="D58" s="249"/>
      <c r="E58" s="249"/>
      <c r="F58" s="249"/>
      <c r="G58" s="122">
        <v>49</v>
      </c>
      <c r="H58" s="126">
        <v>522973238</v>
      </c>
      <c r="I58" s="126">
        <v>582139787</v>
      </c>
    </row>
    <row r="59" spans="1:9" ht="31.15" customHeight="1" x14ac:dyDescent="0.2">
      <c r="A59" s="247" t="s">
        <v>219</v>
      </c>
      <c r="B59" s="247"/>
      <c r="C59" s="247"/>
      <c r="D59" s="247"/>
      <c r="E59" s="247"/>
      <c r="F59" s="247"/>
      <c r="G59" s="124">
        <v>50</v>
      </c>
      <c r="H59" s="127">
        <f>H57+H58</f>
        <v>470488714</v>
      </c>
      <c r="I59" s="127">
        <f>I57+I58</f>
        <v>563205306</v>
      </c>
    </row>
  </sheetData>
  <sheetProtection algorithmName="SHA-512" hashValue="fg+9iuepTlTsQiuE9irRbpExyigZ4rMKiutuwHogTv23c+MQQIGsSZNjUpp5QSr08Q5t0VtnUXL0nQdZY4Hp4A==" saltValue="NQ/24Szxf5pbPUII4DMDC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sqref="A1:I1"/>
    </sheetView>
  </sheetViews>
  <sheetFormatPr defaultRowHeight="12.75" x14ac:dyDescent="0.2"/>
  <cols>
    <col min="1" max="7" width="9.140625" style="16"/>
    <col min="8" max="9" width="22.140625" style="25"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51" t="s">
        <v>220</v>
      </c>
      <c r="B1" s="252"/>
      <c r="C1" s="252"/>
      <c r="D1" s="252"/>
      <c r="E1" s="252"/>
      <c r="F1" s="252"/>
      <c r="G1" s="252"/>
      <c r="H1" s="252"/>
      <c r="I1" s="252"/>
    </row>
    <row r="2" spans="1:9" ht="12.75" customHeight="1" x14ac:dyDescent="0.2">
      <c r="A2" s="275" t="s">
        <v>329</v>
      </c>
      <c r="B2" s="204"/>
      <c r="C2" s="204"/>
      <c r="D2" s="204"/>
      <c r="E2" s="204"/>
      <c r="F2" s="204"/>
      <c r="G2" s="204"/>
      <c r="H2" s="204"/>
      <c r="I2" s="204"/>
    </row>
    <row r="3" spans="1:9" x14ac:dyDescent="0.2">
      <c r="A3" s="260" t="s">
        <v>282</v>
      </c>
      <c r="B3" s="261"/>
      <c r="C3" s="261"/>
      <c r="D3" s="261"/>
      <c r="E3" s="261"/>
      <c r="F3" s="261"/>
      <c r="G3" s="261"/>
      <c r="H3" s="261"/>
      <c r="I3" s="261"/>
    </row>
    <row r="4" spans="1:9" x14ac:dyDescent="0.2">
      <c r="A4" s="276" t="s">
        <v>330</v>
      </c>
      <c r="B4" s="208"/>
      <c r="C4" s="208"/>
      <c r="D4" s="208"/>
      <c r="E4" s="208"/>
      <c r="F4" s="208"/>
      <c r="G4" s="208"/>
      <c r="H4" s="208"/>
      <c r="I4" s="209"/>
    </row>
    <row r="5" spans="1:9" ht="24" thickBot="1" x14ac:dyDescent="0.25">
      <c r="A5" s="277" t="s">
        <v>2</v>
      </c>
      <c r="B5" s="278"/>
      <c r="C5" s="278"/>
      <c r="D5" s="278"/>
      <c r="E5" s="278"/>
      <c r="F5" s="279"/>
      <c r="G5" s="18" t="s">
        <v>103</v>
      </c>
      <c r="H5" s="26" t="s">
        <v>302</v>
      </c>
      <c r="I5" s="26" t="s">
        <v>279</v>
      </c>
    </row>
    <row r="6" spans="1:9" x14ac:dyDescent="0.2">
      <c r="A6" s="266">
        <v>1</v>
      </c>
      <c r="B6" s="267"/>
      <c r="C6" s="267"/>
      <c r="D6" s="267"/>
      <c r="E6" s="267"/>
      <c r="F6" s="268"/>
      <c r="G6" s="19">
        <v>2</v>
      </c>
      <c r="H6" s="27" t="s">
        <v>167</v>
      </c>
      <c r="I6" s="27" t="s">
        <v>168</v>
      </c>
    </row>
    <row r="7" spans="1:9" x14ac:dyDescent="0.2">
      <c r="A7" s="271" t="s">
        <v>169</v>
      </c>
      <c r="B7" s="272"/>
      <c r="C7" s="272"/>
      <c r="D7" s="272"/>
      <c r="E7" s="272"/>
      <c r="F7" s="272"/>
      <c r="G7" s="272"/>
      <c r="H7" s="272"/>
      <c r="I7" s="273"/>
    </row>
    <row r="8" spans="1:9" x14ac:dyDescent="0.2">
      <c r="A8" s="274" t="s">
        <v>221</v>
      </c>
      <c r="B8" s="274"/>
      <c r="C8" s="274"/>
      <c r="D8" s="274"/>
      <c r="E8" s="274"/>
      <c r="F8" s="274"/>
      <c r="G8" s="20">
        <v>1</v>
      </c>
      <c r="H8" s="29">
        <v>0</v>
      </c>
      <c r="I8" s="29">
        <v>0</v>
      </c>
    </row>
    <row r="9" spans="1:9" x14ac:dyDescent="0.2">
      <c r="A9" s="258" t="s">
        <v>222</v>
      </c>
      <c r="B9" s="258"/>
      <c r="C9" s="258"/>
      <c r="D9" s="258"/>
      <c r="E9" s="258"/>
      <c r="F9" s="258"/>
      <c r="G9" s="21">
        <v>2</v>
      </c>
      <c r="H9" s="30">
        <v>0</v>
      </c>
      <c r="I9" s="30">
        <v>0</v>
      </c>
    </row>
    <row r="10" spans="1:9" x14ac:dyDescent="0.2">
      <c r="A10" s="258" t="s">
        <v>223</v>
      </c>
      <c r="B10" s="258"/>
      <c r="C10" s="258"/>
      <c r="D10" s="258"/>
      <c r="E10" s="258"/>
      <c r="F10" s="258"/>
      <c r="G10" s="21">
        <v>3</v>
      </c>
      <c r="H10" s="30">
        <v>0</v>
      </c>
      <c r="I10" s="30">
        <v>0</v>
      </c>
    </row>
    <row r="11" spans="1:9" x14ac:dyDescent="0.2">
      <c r="A11" s="258" t="s">
        <v>224</v>
      </c>
      <c r="B11" s="258"/>
      <c r="C11" s="258"/>
      <c r="D11" s="258"/>
      <c r="E11" s="258"/>
      <c r="F11" s="258"/>
      <c r="G11" s="21">
        <v>4</v>
      </c>
      <c r="H11" s="30">
        <v>0</v>
      </c>
      <c r="I11" s="30">
        <v>0</v>
      </c>
    </row>
    <row r="12" spans="1:9" x14ac:dyDescent="0.2">
      <c r="A12" s="258" t="s">
        <v>396</v>
      </c>
      <c r="B12" s="258"/>
      <c r="C12" s="258"/>
      <c r="D12" s="258"/>
      <c r="E12" s="258"/>
      <c r="F12" s="258"/>
      <c r="G12" s="21">
        <v>5</v>
      </c>
      <c r="H12" s="30">
        <v>0</v>
      </c>
      <c r="I12" s="30">
        <v>0</v>
      </c>
    </row>
    <row r="13" spans="1:9" x14ac:dyDescent="0.2">
      <c r="A13" s="259" t="s">
        <v>397</v>
      </c>
      <c r="B13" s="259"/>
      <c r="C13" s="259"/>
      <c r="D13" s="259"/>
      <c r="E13" s="259"/>
      <c r="F13" s="259"/>
      <c r="G13" s="112">
        <v>6</v>
      </c>
      <c r="H13" s="115">
        <f>SUM(H8:H12)</f>
        <v>0</v>
      </c>
      <c r="I13" s="115">
        <f>SUM(I8:I12)</f>
        <v>0</v>
      </c>
    </row>
    <row r="14" spans="1:9" ht="12.75" customHeight="1" x14ac:dyDescent="0.2">
      <c r="A14" s="258" t="s">
        <v>398</v>
      </c>
      <c r="B14" s="258"/>
      <c r="C14" s="258"/>
      <c r="D14" s="258"/>
      <c r="E14" s="258"/>
      <c r="F14" s="258"/>
      <c r="G14" s="21">
        <v>7</v>
      </c>
      <c r="H14" s="29">
        <v>0</v>
      </c>
      <c r="I14" s="29">
        <v>0</v>
      </c>
    </row>
    <row r="15" spans="1:9" ht="12.75" customHeight="1" x14ac:dyDescent="0.2">
      <c r="A15" s="258" t="s">
        <v>399</v>
      </c>
      <c r="B15" s="258"/>
      <c r="C15" s="258"/>
      <c r="D15" s="258"/>
      <c r="E15" s="258"/>
      <c r="F15" s="258"/>
      <c r="G15" s="21">
        <v>8</v>
      </c>
      <c r="H15" s="30">
        <v>0</v>
      </c>
      <c r="I15" s="30">
        <v>0</v>
      </c>
    </row>
    <row r="16" spans="1:9" ht="12.75" customHeight="1" x14ac:dyDescent="0.2">
      <c r="A16" s="258" t="s">
        <v>400</v>
      </c>
      <c r="B16" s="258"/>
      <c r="C16" s="258"/>
      <c r="D16" s="258"/>
      <c r="E16" s="258"/>
      <c r="F16" s="258"/>
      <c r="G16" s="21">
        <v>9</v>
      </c>
      <c r="H16" s="30">
        <v>0</v>
      </c>
      <c r="I16" s="30">
        <v>0</v>
      </c>
    </row>
    <row r="17" spans="1:9" ht="12.75" customHeight="1" x14ac:dyDescent="0.2">
      <c r="A17" s="258" t="s">
        <v>401</v>
      </c>
      <c r="B17" s="258"/>
      <c r="C17" s="258"/>
      <c r="D17" s="258"/>
      <c r="E17" s="258"/>
      <c r="F17" s="258"/>
      <c r="G17" s="21">
        <v>10</v>
      </c>
      <c r="H17" s="30">
        <v>0</v>
      </c>
      <c r="I17" s="30">
        <v>0</v>
      </c>
    </row>
    <row r="18" spans="1:9" ht="12.75" customHeight="1" x14ac:dyDescent="0.2">
      <c r="A18" s="258" t="s">
        <v>402</v>
      </c>
      <c r="B18" s="258"/>
      <c r="C18" s="258"/>
      <c r="D18" s="258"/>
      <c r="E18" s="258"/>
      <c r="F18" s="258"/>
      <c r="G18" s="21">
        <v>11</v>
      </c>
      <c r="H18" s="30">
        <v>0</v>
      </c>
      <c r="I18" s="30">
        <v>0</v>
      </c>
    </row>
    <row r="19" spans="1:9" ht="12.75" customHeight="1" x14ac:dyDescent="0.2">
      <c r="A19" s="258" t="s">
        <v>403</v>
      </c>
      <c r="B19" s="258"/>
      <c r="C19" s="258"/>
      <c r="D19" s="258"/>
      <c r="E19" s="258"/>
      <c r="F19" s="258"/>
      <c r="G19" s="21">
        <v>12</v>
      </c>
      <c r="H19" s="30">
        <v>0</v>
      </c>
      <c r="I19" s="30">
        <v>0</v>
      </c>
    </row>
    <row r="20" spans="1:9" ht="26.45" customHeight="1" x14ac:dyDescent="0.2">
      <c r="A20" s="259" t="s">
        <v>404</v>
      </c>
      <c r="B20" s="259"/>
      <c r="C20" s="259"/>
      <c r="D20" s="259"/>
      <c r="E20" s="259"/>
      <c r="F20" s="259"/>
      <c r="G20" s="112">
        <v>13</v>
      </c>
      <c r="H20" s="115">
        <f>SUM(H14:H19)</f>
        <v>0</v>
      </c>
      <c r="I20" s="115">
        <f>SUM(I14:I19)</f>
        <v>0</v>
      </c>
    </row>
    <row r="21" spans="1:9" ht="27.75" customHeight="1" x14ac:dyDescent="0.2">
      <c r="A21" s="270" t="s">
        <v>405</v>
      </c>
      <c r="B21" s="270"/>
      <c r="C21" s="270"/>
      <c r="D21" s="270"/>
      <c r="E21" s="270"/>
      <c r="F21" s="270"/>
      <c r="G21" s="113">
        <v>14</v>
      </c>
      <c r="H21" s="31">
        <f>H13+H20</f>
        <v>0</v>
      </c>
      <c r="I21" s="31">
        <f>I13+I20</f>
        <v>0</v>
      </c>
    </row>
    <row r="22" spans="1:9" x14ac:dyDescent="0.2">
      <c r="A22" s="271" t="s">
        <v>189</v>
      </c>
      <c r="B22" s="272"/>
      <c r="C22" s="272"/>
      <c r="D22" s="272"/>
      <c r="E22" s="272"/>
      <c r="F22" s="272"/>
      <c r="G22" s="272"/>
      <c r="H22" s="272"/>
      <c r="I22" s="273"/>
    </row>
    <row r="23" spans="1:9" ht="26.45" customHeight="1" x14ac:dyDescent="0.2">
      <c r="A23" s="274" t="s">
        <v>225</v>
      </c>
      <c r="B23" s="274"/>
      <c r="C23" s="274"/>
      <c r="D23" s="274"/>
      <c r="E23" s="274"/>
      <c r="F23" s="274"/>
      <c r="G23" s="20">
        <v>15</v>
      </c>
      <c r="H23" s="29">
        <v>0</v>
      </c>
      <c r="I23" s="29">
        <v>0</v>
      </c>
    </row>
    <row r="24" spans="1:9" ht="12.75" customHeight="1" x14ac:dyDescent="0.2">
      <c r="A24" s="258" t="s">
        <v>226</v>
      </c>
      <c r="B24" s="258"/>
      <c r="C24" s="258"/>
      <c r="D24" s="258"/>
      <c r="E24" s="258"/>
      <c r="F24" s="258"/>
      <c r="G24" s="20">
        <v>16</v>
      </c>
      <c r="H24" s="30">
        <v>0</v>
      </c>
      <c r="I24" s="30">
        <v>0</v>
      </c>
    </row>
    <row r="25" spans="1:9" ht="12.75" customHeight="1" x14ac:dyDescent="0.2">
      <c r="A25" s="258" t="s">
        <v>227</v>
      </c>
      <c r="B25" s="258"/>
      <c r="C25" s="258"/>
      <c r="D25" s="258"/>
      <c r="E25" s="258"/>
      <c r="F25" s="258"/>
      <c r="G25" s="20">
        <v>17</v>
      </c>
      <c r="H25" s="30">
        <v>0</v>
      </c>
      <c r="I25" s="30">
        <v>0</v>
      </c>
    </row>
    <row r="26" spans="1:9" ht="12.75" customHeight="1" x14ac:dyDescent="0.2">
      <c r="A26" s="258" t="s">
        <v>228</v>
      </c>
      <c r="B26" s="258"/>
      <c r="C26" s="258"/>
      <c r="D26" s="258"/>
      <c r="E26" s="258"/>
      <c r="F26" s="258"/>
      <c r="G26" s="20">
        <v>18</v>
      </c>
      <c r="H26" s="30">
        <v>0</v>
      </c>
      <c r="I26" s="30">
        <v>0</v>
      </c>
    </row>
    <row r="27" spans="1:9" ht="12.75" customHeight="1" x14ac:dyDescent="0.2">
      <c r="A27" s="258" t="s">
        <v>229</v>
      </c>
      <c r="B27" s="258"/>
      <c r="C27" s="258"/>
      <c r="D27" s="258"/>
      <c r="E27" s="258"/>
      <c r="F27" s="258"/>
      <c r="G27" s="20">
        <v>19</v>
      </c>
      <c r="H27" s="30">
        <v>0</v>
      </c>
      <c r="I27" s="30">
        <v>0</v>
      </c>
    </row>
    <row r="28" spans="1:9" ht="12.75" customHeight="1" x14ac:dyDescent="0.2">
      <c r="A28" s="258" t="s">
        <v>230</v>
      </c>
      <c r="B28" s="258"/>
      <c r="C28" s="258"/>
      <c r="D28" s="258"/>
      <c r="E28" s="258"/>
      <c r="F28" s="258"/>
      <c r="G28" s="20">
        <v>20</v>
      </c>
      <c r="H28" s="30">
        <v>0</v>
      </c>
      <c r="I28" s="30">
        <v>0</v>
      </c>
    </row>
    <row r="29" spans="1:9" ht="24" customHeight="1" x14ac:dyDescent="0.2">
      <c r="A29" s="264" t="s">
        <v>406</v>
      </c>
      <c r="B29" s="264"/>
      <c r="C29" s="264"/>
      <c r="D29" s="264"/>
      <c r="E29" s="264"/>
      <c r="F29" s="264"/>
      <c r="G29" s="112">
        <v>21</v>
      </c>
      <c r="H29" s="116">
        <f>SUM(H23:H28)</f>
        <v>0</v>
      </c>
      <c r="I29" s="116">
        <f>SUM(I23:I28)</f>
        <v>0</v>
      </c>
    </row>
    <row r="30" spans="1:9" ht="27" customHeight="1" x14ac:dyDescent="0.2">
      <c r="A30" s="258" t="s">
        <v>231</v>
      </c>
      <c r="B30" s="258"/>
      <c r="C30" s="258"/>
      <c r="D30" s="258"/>
      <c r="E30" s="258"/>
      <c r="F30" s="258"/>
      <c r="G30" s="21">
        <v>22</v>
      </c>
      <c r="H30" s="30">
        <v>0</v>
      </c>
      <c r="I30" s="30">
        <v>0</v>
      </c>
    </row>
    <row r="31" spans="1:9" ht="12.75" customHeight="1" x14ac:dyDescent="0.2">
      <c r="A31" s="258" t="s">
        <v>232</v>
      </c>
      <c r="B31" s="258"/>
      <c r="C31" s="258"/>
      <c r="D31" s="258"/>
      <c r="E31" s="258"/>
      <c r="F31" s="258"/>
      <c r="G31" s="21">
        <v>23</v>
      </c>
      <c r="H31" s="30">
        <v>0</v>
      </c>
      <c r="I31" s="30">
        <v>0</v>
      </c>
    </row>
    <row r="32" spans="1:9" ht="12.75" customHeight="1" x14ac:dyDescent="0.2">
      <c r="A32" s="258" t="s">
        <v>407</v>
      </c>
      <c r="B32" s="258"/>
      <c r="C32" s="258"/>
      <c r="D32" s="258"/>
      <c r="E32" s="258"/>
      <c r="F32" s="258"/>
      <c r="G32" s="21">
        <v>24</v>
      </c>
      <c r="H32" s="30">
        <v>0</v>
      </c>
      <c r="I32" s="30">
        <v>0</v>
      </c>
    </row>
    <row r="33" spans="1:9" ht="12.75" customHeight="1" x14ac:dyDescent="0.2">
      <c r="A33" s="258" t="s">
        <v>233</v>
      </c>
      <c r="B33" s="258"/>
      <c r="C33" s="258"/>
      <c r="D33" s="258"/>
      <c r="E33" s="258"/>
      <c r="F33" s="258"/>
      <c r="G33" s="21">
        <v>25</v>
      </c>
      <c r="H33" s="30">
        <v>0</v>
      </c>
      <c r="I33" s="30">
        <v>0</v>
      </c>
    </row>
    <row r="34" spans="1:9" ht="12.75" customHeight="1" x14ac:dyDescent="0.2">
      <c r="A34" s="258" t="s">
        <v>234</v>
      </c>
      <c r="B34" s="258"/>
      <c r="C34" s="258"/>
      <c r="D34" s="258"/>
      <c r="E34" s="258"/>
      <c r="F34" s="258"/>
      <c r="G34" s="21">
        <v>26</v>
      </c>
      <c r="H34" s="30">
        <v>0</v>
      </c>
      <c r="I34" s="30">
        <v>0</v>
      </c>
    </row>
    <row r="35" spans="1:9" ht="26.1" customHeight="1" x14ac:dyDescent="0.2">
      <c r="A35" s="264" t="s">
        <v>408</v>
      </c>
      <c r="B35" s="264"/>
      <c r="C35" s="264"/>
      <c r="D35" s="264"/>
      <c r="E35" s="264"/>
      <c r="F35" s="264"/>
      <c r="G35" s="112">
        <v>27</v>
      </c>
      <c r="H35" s="116">
        <f>SUM(H30:H34)</f>
        <v>0</v>
      </c>
      <c r="I35" s="116">
        <f>SUM(I30:I34)</f>
        <v>0</v>
      </c>
    </row>
    <row r="36" spans="1:9" ht="28.15" customHeight="1" x14ac:dyDescent="0.2">
      <c r="A36" s="270" t="s">
        <v>409</v>
      </c>
      <c r="B36" s="270"/>
      <c r="C36" s="270"/>
      <c r="D36" s="270"/>
      <c r="E36" s="270"/>
      <c r="F36" s="270"/>
      <c r="G36" s="113">
        <v>28</v>
      </c>
      <c r="H36" s="117">
        <f>H29+H35</f>
        <v>0</v>
      </c>
      <c r="I36" s="117">
        <f>I29+I35</f>
        <v>0</v>
      </c>
    </row>
    <row r="37" spans="1:9" x14ac:dyDescent="0.2">
      <c r="A37" s="271" t="s">
        <v>204</v>
      </c>
      <c r="B37" s="272"/>
      <c r="C37" s="272"/>
      <c r="D37" s="272"/>
      <c r="E37" s="272"/>
      <c r="F37" s="272"/>
      <c r="G37" s="272">
        <v>0</v>
      </c>
      <c r="H37" s="272"/>
      <c r="I37" s="273"/>
    </row>
    <row r="38" spans="1:9" ht="12.75" customHeight="1" x14ac:dyDescent="0.2">
      <c r="A38" s="280" t="s">
        <v>235</v>
      </c>
      <c r="B38" s="280"/>
      <c r="C38" s="280"/>
      <c r="D38" s="280"/>
      <c r="E38" s="280"/>
      <c r="F38" s="280"/>
      <c r="G38" s="20">
        <v>29</v>
      </c>
      <c r="H38" s="29">
        <v>0</v>
      </c>
      <c r="I38" s="29">
        <v>0</v>
      </c>
    </row>
    <row r="39" spans="1:9" ht="25.15" customHeight="1" x14ac:dyDescent="0.2">
      <c r="A39" s="263" t="s">
        <v>236</v>
      </c>
      <c r="B39" s="263"/>
      <c r="C39" s="263"/>
      <c r="D39" s="263"/>
      <c r="E39" s="263"/>
      <c r="F39" s="263"/>
      <c r="G39" s="21">
        <v>30</v>
      </c>
      <c r="H39" s="30">
        <v>0</v>
      </c>
      <c r="I39" s="30">
        <v>0</v>
      </c>
    </row>
    <row r="40" spans="1:9" ht="12.75" customHeight="1" x14ac:dyDescent="0.2">
      <c r="A40" s="263" t="s">
        <v>237</v>
      </c>
      <c r="B40" s="263"/>
      <c r="C40" s="263"/>
      <c r="D40" s="263"/>
      <c r="E40" s="263"/>
      <c r="F40" s="263"/>
      <c r="G40" s="21">
        <v>31</v>
      </c>
      <c r="H40" s="30">
        <v>0</v>
      </c>
      <c r="I40" s="30">
        <v>0</v>
      </c>
    </row>
    <row r="41" spans="1:9" ht="12.75" customHeight="1" x14ac:dyDescent="0.2">
      <c r="A41" s="263" t="s">
        <v>238</v>
      </c>
      <c r="B41" s="263"/>
      <c r="C41" s="263"/>
      <c r="D41" s="263"/>
      <c r="E41" s="263"/>
      <c r="F41" s="263"/>
      <c r="G41" s="21">
        <v>32</v>
      </c>
      <c r="H41" s="30">
        <v>0</v>
      </c>
      <c r="I41" s="30">
        <v>0</v>
      </c>
    </row>
    <row r="42" spans="1:9" ht="26.1" customHeight="1" x14ac:dyDescent="0.2">
      <c r="A42" s="264" t="s">
        <v>410</v>
      </c>
      <c r="B42" s="264"/>
      <c r="C42" s="264"/>
      <c r="D42" s="264"/>
      <c r="E42" s="264"/>
      <c r="F42" s="264"/>
      <c r="G42" s="112">
        <v>33</v>
      </c>
      <c r="H42" s="116">
        <f>H41+H40+H39+H38</f>
        <v>0</v>
      </c>
      <c r="I42" s="116">
        <f>I41+I40+I39+I38</f>
        <v>0</v>
      </c>
    </row>
    <row r="43" spans="1:9" ht="24.6" customHeight="1" x14ac:dyDescent="0.2">
      <c r="A43" s="263" t="s">
        <v>239</v>
      </c>
      <c r="B43" s="263"/>
      <c r="C43" s="263"/>
      <c r="D43" s="263"/>
      <c r="E43" s="263"/>
      <c r="F43" s="263"/>
      <c r="G43" s="21">
        <v>34</v>
      </c>
      <c r="H43" s="30">
        <v>0</v>
      </c>
      <c r="I43" s="30">
        <v>0</v>
      </c>
    </row>
    <row r="44" spans="1:9" ht="12.75" customHeight="1" x14ac:dyDescent="0.2">
      <c r="A44" s="263" t="s">
        <v>240</v>
      </c>
      <c r="B44" s="263"/>
      <c r="C44" s="263"/>
      <c r="D44" s="263"/>
      <c r="E44" s="263"/>
      <c r="F44" s="263"/>
      <c r="G44" s="21">
        <v>35</v>
      </c>
      <c r="H44" s="30">
        <v>0</v>
      </c>
      <c r="I44" s="30">
        <v>0</v>
      </c>
    </row>
    <row r="45" spans="1:9" ht="12.75" customHeight="1" x14ac:dyDescent="0.2">
      <c r="A45" s="263" t="s">
        <v>241</v>
      </c>
      <c r="B45" s="263"/>
      <c r="C45" s="263"/>
      <c r="D45" s="263"/>
      <c r="E45" s="263"/>
      <c r="F45" s="263"/>
      <c r="G45" s="21">
        <v>36</v>
      </c>
      <c r="H45" s="30">
        <v>0</v>
      </c>
      <c r="I45" s="30">
        <v>0</v>
      </c>
    </row>
    <row r="46" spans="1:9" ht="21.2" customHeight="1" x14ac:dyDescent="0.2">
      <c r="A46" s="263" t="s">
        <v>242</v>
      </c>
      <c r="B46" s="263"/>
      <c r="C46" s="263"/>
      <c r="D46" s="263"/>
      <c r="E46" s="263"/>
      <c r="F46" s="263"/>
      <c r="G46" s="21">
        <v>37</v>
      </c>
      <c r="H46" s="30">
        <v>0</v>
      </c>
      <c r="I46" s="30">
        <v>0</v>
      </c>
    </row>
    <row r="47" spans="1:9" ht="12.75" customHeight="1" x14ac:dyDescent="0.2">
      <c r="A47" s="263" t="s">
        <v>243</v>
      </c>
      <c r="B47" s="263"/>
      <c r="C47" s="263"/>
      <c r="D47" s="263"/>
      <c r="E47" s="263"/>
      <c r="F47" s="263"/>
      <c r="G47" s="21">
        <v>38</v>
      </c>
      <c r="H47" s="30">
        <v>0</v>
      </c>
      <c r="I47" s="30">
        <v>0</v>
      </c>
    </row>
    <row r="48" spans="1:9" ht="22.9" customHeight="1" x14ac:dyDescent="0.2">
      <c r="A48" s="264" t="s">
        <v>411</v>
      </c>
      <c r="B48" s="264"/>
      <c r="C48" s="264"/>
      <c r="D48" s="264"/>
      <c r="E48" s="264"/>
      <c r="F48" s="264"/>
      <c r="G48" s="112">
        <v>39</v>
      </c>
      <c r="H48" s="116">
        <f>H47+H46+H45+H44+H43</f>
        <v>0</v>
      </c>
      <c r="I48" s="116">
        <f>I47+I46+I45+I44+I43</f>
        <v>0</v>
      </c>
    </row>
    <row r="49" spans="1:9" ht="26.1" customHeight="1" x14ac:dyDescent="0.2">
      <c r="A49" s="265" t="s">
        <v>446</v>
      </c>
      <c r="B49" s="265"/>
      <c r="C49" s="265"/>
      <c r="D49" s="265"/>
      <c r="E49" s="265"/>
      <c r="F49" s="265"/>
      <c r="G49" s="112">
        <v>40</v>
      </c>
      <c r="H49" s="116">
        <f>H48+H42</f>
        <v>0</v>
      </c>
      <c r="I49" s="116">
        <f>I48+I42</f>
        <v>0</v>
      </c>
    </row>
    <row r="50" spans="1:9" ht="12.75" customHeight="1" x14ac:dyDescent="0.2">
      <c r="A50" s="258" t="s">
        <v>244</v>
      </c>
      <c r="B50" s="258"/>
      <c r="C50" s="258"/>
      <c r="D50" s="258"/>
      <c r="E50" s="258"/>
      <c r="F50" s="258"/>
      <c r="G50" s="21">
        <v>41</v>
      </c>
      <c r="H50" s="30">
        <v>0</v>
      </c>
      <c r="I50" s="30">
        <v>0</v>
      </c>
    </row>
    <row r="51" spans="1:9" ht="26.1" customHeight="1" x14ac:dyDescent="0.2">
      <c r="A51" s="265" t="s">
        <v>412</v>
      </c>
      <c r="B51" s="265"/>
      <c r="C51" s="265"/>
      <c r="D51" s="265"/>
      <c r="E51" s="265"/>
      <c r="F51" s="265"/>
      <c r="G51" s="112">
        <v>42</v>
      </c>
      <c r="H51" s="116">
        <f>H21+H36+H49+H50</f>
        <v>0</v>
      </c>
      <c r="I51" s="116">
        <f>I21+I36+I49+I50</f>
        <v>0</v>
      </c>
    </row>
    <row r="52" spans="1:9" ht="12.75" customHeight="1" x14ac:dyDescent="0.2">
      <c r="A52" s="269" t="s">
        <v>218</v>
      </c>
      <c r="B52" s="269"/>
      <c r="C52" s="269"/>
      <c r="D52" s="269"/>
      <c r="E52" s="269"/>
      <c r="F52" s="269"/>
      <c r="G52" s="21">
        <v>43</v>
      </c>
      <c r="H52" s="30">
        <v>0</v>
      </c>
      <c r="I52" s="30">
        <v>0</v>
      </c>
    </row>
    <row r="53" spans="1:9" ht="31.9" customHeight="1" x14ac:dyDescent="0.2">
      <c r="A53" s="262" t="s">
        <v>413</v>
      </c>
      <c r="B53" s="262"/>
      <c r="C53" s="262"/>
      <c r="D53" s="262"/>
      <c r="E53" s="262"/>
      <c r="F53" s="262"/>
      <c r="G53" s="114">
        <v>44</v>
      </c>
      <c r="H53" s="118">
        <f>H52+H51</f>
        <v>0</v>
      </c>
      <c r="I53" s="118">
        <f>I52+I51</f>
        <v>0</v>
      </c>
    </row>
  </sheetData>
  <sheetProtection algorithmName="SHA-512" hashValue="TTIMljX7fj5HRog8wK7ntF0vNNdImD4PTiqjnQMksDtbbJPcRe7FOT6LY9IcdFpqSdDBFaLtQI8rzVIneUa6Ig==" saltValue="rBBoummXLd2/gxFH68t9w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workbookViewId="0">
      <selection activeCell="A6" sqref="A6:Y63"/>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33"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99" t="s">
        <v>245</v>
      </c>
      <c r="B1" s="300"/>
      <c r="C1" s="300"/>
      <c r="D1" s="300"/>
      <c r="E1" s="300"/>
      <c r="F1" s="300"/>
      <c r="G1" s="300"/>
      <c r="H1" s="300"/>
      <c r="I1" s="300"/>
      <c r="J1" s="300"/>
      <c r="K1" s="32"/>
    </row>
    <row r="2" spans="1:25" ht="15.75" x14ac:dyDescent="0.2">
      <c r="A2" s="2"/>
      <c r="B2" s="3"/>
      <c r="C2" s="301" t="s">
        <v>246</v>
      </c>
      <c r="D2" s="301"/>
      <c r="E2" s="9">
        <v>44562</v>
      </c>
      <c r="F2" s="4" t="s">
        <v>0</v>
      </c>
      <c r="G2" s="9">
        <v>44742</v>
      </c>
      <c r="H2" s="34"/>
      <c r="I2" s="34"/>
      <c r="J2" s="34"/>
      <c r="K2" s="35"/>
      <c r="X2" s="36" t="s">
        <v>282</v>
      </c>
    </row>
    <row r="3" spans="1:25" ht="13.7" customHeight="1" thickBot="1" x14ac:dyDescent="0.25">
      <c r="A3" s="302" t="s">
        <v>247</v>
      </c>
      <c r="B3" s="303"/>
      <c r="C3" s="303"/>
      <c r="D3" s="303"/>
      <c r="E3" s="303"/>
      <c r="F3" s="303"/>
      <c r="G3" s="306" t="s">
        <v>3</v>
      </c>
      <c r="H3" s="290" t="s">
        <v>248</v>
      </c>
      <c r="I3" s="290"/>
      <c r="J3" s="290"/>
      <c r="K3" s="290"/>
      <c r="L3" s="290"/>
      <c r="M3" s="290"/>
      <c r="N3" s="290"/>
      <c r="O3" s="290"/>
      <c r="P3" s="290"/>
      <c r="Q3" s="290"/>
      <c r="R3" s="290"/>
      <c r="S3" s="290"/>
      <c r="T3" s="290"/>
      <c r="U3" s="290"/>
      <c r="V3" s="290"/>
      <c r="W3" s="290"/>
      <c r="X3" s="290" t="s">
        <v>249</v>
      </c>
      <c r="Y3" s="292" t="s">
        <v>250</v>
      </c>
    </row>
    <row r="4" spans="1:25" ht="90.75" thickBot="1" x14ac:dyDescent="0.25">
      <c r="A4" s="304"/>
      <c r="B4" s="305"/>
      <c r="C4" s="305"/>
      <c r="D4" s="305"/>
      <c r="E4" s="305"/>
      <c r="F4" s="305"/>
      <c r="G4" s="307"/>
      <c r="H4" s="37" t="s">
        <v>251</v>
      </c>
      <c r="I4" s="37" t="s">
        <v>252</v>
      </c>
      <c r="J4" s="37" t="s">
        <v>253</v>
      </c>
      <c r="K4" s="37" t="s">
        <v>254</v>
      </c>
      <c r="L4" s="37" t="s">
        <v>255</v>
      </c>
      <c r="M4" s="37" t="s">
        <v>256</v>
      </c>
      <c r="N4" s="37" t="s">
        <v>257</v>
      </c>
      <c r="O4" s="37" t="s">
        <v>258</v>
      </c>
      <c r="P4" s="129" t="s">
        <v>414</v>
      </c>
      <c r="Q4" s="37" t="s">
        <v>259</v>
      </c>
      <c r="R4" s="37" t="s">
        <v>260</v>
      </c>
      <c r="S4" s="129" t="s">
        <v>415</v>
      </c>
      <c r="T4" s="129" t="s">
        <v>416</v>
      </c>
      <c r="U4" s="37" t="s">
        <v>261</v>
      </c>
      <c r="V4" s="37" t="s">
        <v>262</v>
      </c>
      <c r="W4" s="37" t="s">
        <v>263</v>
      </c>
      <c r="X4" s="291"/>
      <c r="Y4" s="293"/>
    </row>
    <row r="5" spans="1:25" ht="22.5" x14ac:dyDescent="0.2">
      <c r="A5" s="294">
        <v>1</v>
      </c>
      <c r="B5" s="295"/>
      <c r="C5" s="295"/>
      <c r="D5" s="295"/>
      <c r="E5" s="295"/>
      <c r="F5" s="295"/>
      <c r="G5" s="5">
        <v>2</v>
      </c>
      <c r="H5" s="38" t="s">
        <v>167</v>
      </c>
      <c r="I5" s="39" t="s">
        <v>168</v>
      </c>
      <c r="J5" s="38" t="s">
        <v>283</v>
      </c>
      <c r="K5" s="39" t="s">
        <v>284</v>
      </c>
      <c r="L5" s="38" t="s">
        <v>285</v>
      </c>
      <c r="M5" s="39" t="s">
        <v>286</v>
      </c>
      <c r="N5" s="38" t="s">
        <v>287</v>
      </c>
      <c r="O5" s="39" t="s">
        <v>288</v>
      </c>
      <c r="P5" s="38" t="s">
        <v>289</v>
      </c>
      <c r="Q5" s="39" t="s">
        <v>290</v>
      </c>
      <c r="R5" s="38" t="s">
        <v>291</v>
      </c>
      <c r="S5" s="38" t="s">
        <v>292</v>
      </c>
      <c r="T5" s="38" t="s">
        <v>293</v>
      </c>
      <c r="U5" s="38" t="s">
        <v>417</v>
      </c>
      <c r="V5" s="38" t="s">
        <v>294</v>
      </c>
      <c r="W5" s="38" t="s">
        <v>418</v>
      </c>
      <c r="X5" s="38">
        <v>19</v>
      </c>
      <c r="Y5" s="40" t="s">
        <v>419</v>
      </c>
    </row>
    <row r="6" spans="1:25" x14ac:dyDescent="0.2">
      <c r="A6" s="296" t="s">
        <v>264</v>
      </c>
      <c r="B6" s="296"/>
      <c r="C6" s="296"/>
      <c r="D6" s="296"/>
      <c r="E6" s="296"/>
      <c r="F6" s="296"/>
      <c r="G6" s="296"/>
      <c r="H6" s="296"/>
      <c r="I6" s="296"/>
      <c r="J6" s="296"/>
      <c r="K6" s="296"/>
      <c r="L6" s="296"/>
      <c r="M6" s="296"/>
      <c r="N6" s="297"/>
      <c r="O6" s="297"/>
      <c r="P6" s="297"/>
      <c r="Q6" s="297"/>
      <c r="R6" s="297"/>
      <c r="S6" s="297"/>
      <c r="T6" s="297"/>
      <c r="U6" s="297"/>
      <c r="V6" s="297"/>
      <c r="W6" s="297"/>
      <c r="X6" s="297"/>
      <c r="Y6" s="298"/>
    </row>
    <row r="7" spans="1:25" x14ac:dyDescent="0.2">
      <c r="A7" s="288" t="s">
        <v>299</v>
      </c>
      <c r="B7" s="288"/>
      <c r="C7" s="288"/>
      <c r="D7" s="288"/>
      <c r="E7" s="288"/>
      <c r="F7" s="288"/>
      <c r="G7" s="6">
        <v>1</v>
      </c>
      <c r="H7" s="41">
        <v>1672021210</v>
      </c>
      <c r="I7" s="41">
        <v>5710563</v>
      </c>
      <c r="J7" s="41">
        <v>83601061</v>
      </c>
      <c r="K7" s="41">
        <v>136815284</v>
      </c>
      <c r="L7" s="41">
        <v>124418266</v>
      </c>
      <c r="M7" s="41">
        <v>0</v>
      </c>
      <c r="N7" s="41">
        <v>2249472</v>
      </c>
      <c r="O7" s="41">
        <v>0</v>
      </c>
      <c r="P7" s="41">
        <v>872</v>
      </c>
      <c r="Q7" s="41">
        <v>0</v>
      </c>
      <c r="R7" s="41">
        <v>0</v>
      </c>
      <c r="S7" s="41">
        <v>0</v>
      </c>
      <c r="T7" s="41">
        <v>0</v>
      </c>
      <c r="U7" s="41">
        <v>917793503</v>
      </c>
      <c r="V7" s="41">
        <v>-308549679</v>
      </c>
      <c r="W7" s="42">
        <f>H7+I7+J7+K7-L7+M7+N7+O7+P7+Q7+R7+U7+V7+S7+T7</f>
        <v>2385224020</v>
      </c>
      <c r="X7" s="41">
        <v>0</v>
      </c>
      <c r="Y7" s="42">
        <f>W7+X7</f>
        <v>2385224020</v>
      </c>
    </row>
    <row r="8" spans="1:25" x14ac:dyDescent="0.2">
      <c r="A8" s="283" t="s">
        <v>265</v>
      </c>
      <c r="B8" s="283"/>
      <c r="C8" s="283"/>
      <c r="D8" s="283"/>
      <c r="E8" s="283"/>
      <c r="F8" s="283"/>
      <c r="G8" s="6">
        <v>2</v>
      </c>
      <c r="H8" s="41">
        <v>0</v>
      </c>
      <c r="I8" s="41">
        <v>0</v>
      </c>
      <c r="J8" s="41">
        <v>0</v>
      </c>
      <c r="K8" s="41">
        <v>0</v>
      </c>
      <c r="L8" s="41">
        <v>0</v>
      </c>
      <c r="M8" s="41">
        <v>0</v>
      </c>
      <c r="N8" s="41">
        <v>0</v>
      </c>
      <c r="O8" s="41">
        <v>0</v>
      </c>
      <c r="P8" s="41">
        <v>0</v>
      </c>
      <c r="Q8" s="41">
        <v>0</v>
      </c>
      <c r="R8" s="41">
        <v>0</v>
      </c>
      <c r="S8" s="41">
        <v>0</v>
      </c>
      <c r="T8" s="41">
        <v>0</v>
      </c>
      <c r="U8" s="41">
        <v>0</v>
      </c>
      <c r="V8" s="41">
        <v>0</v>
      </c>
      <c r="W8" s="42">
        <f t="shared" ref="W8:W9" si="0">H8+I8+J8+K8-L8+M8+N8+O8+P8+Q8+R8+U8+V8+S8+T8</f>
        <v>0</v>
      </c>
      <c r="X8" s="41">
        <v>0</v>
      </c>
      <c r="Y8" s="42">
        <f t="shared" ref="Y8:Y9" si="1">W8+X8</f>
        <v>0</v>
      </c>
    </row>
    <row r="9" spans="1:25" x14ac:dyDescent="0.2">
      <c r="A9" s="283" t="s">
        <v>266</v>
      </c>
      <c r="B9" s="283"/>
      <c r="C9" s="283"/>
      <c r="D9" s="283"/>
      <c r="E9" s="283"/>
      <c r="F9" s="283"/>
      <c r="G9" s="6">
        <v>3</v>
      </c>
      <c r="H9" s="41">
        <v>0</v>
      </c>
      <c r="I9" s="41">
        <v>0</v>
      </c>
      <c r="J9" s="41">
        <v>0</v>
      </c>
      <c r="K9" s="41">
        <v>0</v>
      </c>
      <c r="L9" s="41">
        <v>0</v>
      </c>
      <c r="M9" s="41">
        <v>0</v>
      </c>
      <c r="N9" s="41">
        <v>0</v>
      </c>
      <c r="O9" s="41">
        <v>0</v>
      </c>
      <c r="P9" s="41">
        <v>0</v>
      </c>
      <c r="Q9" s="41">
        <v>0</v>
      </c>
      <c r="R9" s="41">
        <v>0</v>
      </c>
      <c r="S9" s="41">
        <v>0</v>
      </c>
      <c r="T9" s="41">
        <v>0</v>
      </c>
      <c r="U9" s="41">
        <v>0</v>
      </c>
      <c r="V9" s="41">
        <v>0</v>
      </c>
      <c r="W9" s="42">
        <f t="shared" si="0"/>
        <v>0</v>
      </c>
      <c r="X9" s="41">
        <v>0</v>
      </c>
      <c r="Y9" s="42">
        <f t="shared" si="1"/>
        <v>0</v>
      </c>
    </row>
    <row r="10" spans="1:25" ht="24" customHeight="1" x14ac:dyDescent="0.2">
      <c r="A10" s="289" t="s">
        <v>300</v>
      </c>
      <c r="B10" s="289"/>
      <c r="C10" s="289"/>
      <c r="D10" s="289"/>
      <c r="E10" s="289"/>
      <c r="F10" s="289"/>
      <c r="G10" s="7">
        <v>4</v>
      </c>
      <c r="H10" s="42">
        <f>H7+H8+H9</f>
        <v>1672021210</v>
      </c>
      <c r="I10" s="42">
        <f t="shared" ref="I10:Y10" si="2">I7+I8+I9</f>
        <v>5710563</v>
      </c>
      <c r="J10" s="42">
        <f t="shared" si="2"/>
        <v>83601061</v>
      </c>
      <c r="K10" s="42">
        <f>K7+K8+K9</f>
        <v>136815284</v>
      </c>
      <c r="L10" s="42">
        <f t="shared" si="2"/>
        <v>124418266</v>
      </c>
      <c r="M10" s="42">
        <f t="shared" si="2"/>
        <v>0</v>
      </c>
      <c r="N10" s="42">
        <f t="shared" si="2"/>
        <v>2249472</v>
      </c>
      <c r="O10" s="42">
        <f t="shared" si="2"/>
        <v>0</v>
      </c>
      <c r="P10" s="42">
        <f t="shared" si="2"/>
        <v>872</v>
      </c>
      <c r="Q10" s="42">
        <f t="shared" si="2"/>
        <v>0</v>
      </c>
      <c r="R10" s="42">
        <f t="shared" si="2"/>
        <v>0</v>
      </c>
      <c r="S10" s="42">
        <f t="shared" si="2"/>
        <v>0</v>
      </c>
      <c r="T10" s="42">
        <f t="shared" si="2"/>
        <v>0</v>
      </c>
      <c r="U10" s="42">
        <f t="shared" si="2"/>
        <v>917793503</v>
      </c>
      <c r="V10" s="42">
        <f t="shared" si="2"/>
        <v>-308549679</v>
      </c>
      <c r="W10" s="42">
        <f t="shared" si="2"/>
        <v>2385224020</v>
      </c>
      <c r="X10" s="42">
        <f t="shared" si="2"/>
        <v>0</v>
      </c>
      <c r="Y10" s="42">
        <f t="shared" si="2"/>
        <v>2385224020</v>
      </c>
    </row>
    <row r="11" spans="1:25" x14ac:dyDescent="0.2">
      <c r="A11" s="283" t="s">
        <v>267</v>
      </c>
      <c r="B11" s="283"/>
      <c r="C11" s="283"/>
      <c r="D11" s="283"/>
      <c r="E11" s="283"/>
      <c r="F11" s="283"/>
      <c r="G11" s="6">
        <v>5</v>
      </c>
      <c r="H11" s="43">
        <v>0</v>
      </c>
      <c r="I11" s="43">
        <v>0</v>
      </c>
      <c r="J11" s="43">
        <v>0</v>
      </c>
      <c r="K11" s="43">
        <v>0</v>
      </c>
      <c r="L11" s="43">
        <v>0</v>
      </c>
      <c r="M11" s="43">
        <v>0</v>
      </c>
      <c r="N11" s="43">
        <v>0</v>
      </c>
      <c r="O11" s="43">
        <v>0</v>
      </c>
      <c r="P11" s="43">
        <v>0</v>
      </c>
      <c r="Q11" s="43">
        <v>0</v>
      </c>
      <c r="R11" s="43">
        <v>0</v>
      </c>
      <c r="S11" s="41">
        <v>0</v>
      </c>
      <c r="T11" s="41">
        <v>0</v>
      </c>
      <c r="U11" s="43">
        <v>0</v>
      </c>
      <c r="V11" s="41">
        <v>304605806</v>
      </c>
      <c r="W11" s="42">
        <f t="shared" ref="W11:W29" si="3">H11+I11+J11+K11-L11+M11+N11+O11+P11+Q11+R11+U11+V11+S11+T11</f>
        <v>304605806</v>
      </c>
      <c r="X11" s="41">
        <v>0</v>
      </c>
      <c r="Y11" s="42">
        <f t="shared" ref="Y11:Y29" si="4">W11+X11</f>
        <v>304605806</v>
      </c>
    </row>
    <row r="12" spans="1:25" x14ac:dyDescent="0.2">
      <c r="A12" s="283" t="s">
        <v>268</v>
      </c>
      <c r="B12" s="283"/>
      <c r="C12" s="283"/>
      <c r="D12" s="283"/>
      <c r="E12" s="283"/>
      <c r="F12" s="283"/>
      <c r="G12" s="6">
        <v>6</v>
      </c>
      <c r="H12" s="43">
        <v>0</v>
      </c>
      <c r="I12" s="43">
        <v>0</v>
      </c>
      <c r="J12" s="43">
        <v>0</v>
      </c>
      <c r="K12" s="43">
        <v>0</v>
      </c>
      <c r="L12" s="43">
        <v>0</v>
      </c>
      <c r="M12" s="43">
        <v>0</v>
      </c>
      <c r="N12" s="41">
        <v>0</v>
      </c>
      <c r="O12" s="43">
        <v>0</v>
      </c>
      <c r="P12" s="43">
        <v>0</v>
      </c>
      <c r="Q12" s="43">
        <v>0</v>
      </c>
      <c r="R12" s="43">
        <v>0</v>
      </c>
      <c r="S12" s="41">
        <v>0</v>
      </c>
      <c r="T12" s="41">
        <v>0</v>
      </c>
      <c r="U12" s="43">
        <v>0</v>
      </c>
      <c r="V12" s="43">
        <v>0</v>
      </c>
      <c r="W12" s="42">
        <f t="shared" si="3"/>
        <v>0</v>
      </c>
      <c r="X12" s="41">
        <v>0</v>
      </c>
      <c r="Y12" s="42">
        <f t="shared" si="4"/>
        <v>0</v>
      </c>
    </row>
    <row r="13" spans="1:25" ht="26.45" customHeight="1" x14ac:dyDescent="0.2">
      <c r="A13" s="283" t="s">
        <v>269</v>
      </c>
      <c r="B13" s="283"/>
      <c r="C13" s="283"/>
      <c r="D13" s="283"/>
      <c r="E13" s="283"/>
      <c r="F13" s="283"/>
      <c r="G13" s="6">
        <v>7</v>
      </c>
      <c r="H13" s="43">
        <v>0</v>
      </c>
      <c r="I13" s="43">
        <v>0</v>
      </c>
      <c r="J13" s="43">
        <v>0</v>
      </c>
      <c r="K13" s="43">
        <v>0</v>
      </c>
      <c r="L13" s="43">
        <v>0</v>
      </c>
      <c r="M13" s="43">
        <v>0</v>
      </c>
      <c r="N13" s="43">
        <v>0</v>
      </c>
      <c r="O13" s="41">
        <v>0</v>
      </c>
      <c r="P13" s="43">
        <v>0</v>
      </c>
      <c r="Q13" s="43">
        <v>0</v>
      </c>
      <c r="R13" s="43">
        <v>0</v>
      </c>
      <c r="S13" s="41">
        <v>0</v>
      </c>
      <c r="T13" s="41">
        <v>0</v>
      </c>
      <c r="U13" s="41">
        <v>0</v>
      </c>
      <c r="V13" s="41">
        <v>0</v>
      </c>
      <c r="W13" s="42">
        <f t="shared" si="3"/>
        <v>0</v>
      </c>
      <c r="X13" s="41">
        <v>0</v>
      </c>
      <c r="Y13" s="42">
        <f t="shared" si="4"/>
        <v>0</v>
      </c>
    </row>
    <row r="14" spans="1:25" ht="39.200000000000003" customHeight="1" x14ac:dyDescent="0.2">
      <c r="A14" s="283" t="s">
        <v>420</v>
      </c>
      <c r="B14" s="283"/>
      <c r="C14" s="283"/>
      <c r="D14" s="283"/>
      <c r="E14" s="283"/>
      <c r="F14" s="283"/>
      <c r="G14" s="6">
        <v>8</v>
      </c>
      <c r="H14" s="43">
        <v>0</v>
      </c>
      <c r="I14" s="43">
        <v>0</v>
      </c>
      <c r="J14" s="43">
        <v>0</v>
      </c>
      <c r="K14" s="43">
        <v>0</v>
      </c>
      <c r="L14" s="43">
        <v>0</v>
      </c>
      <c r="M14" s="43">
        <v>0</v>
      </c>
      <c r="N14" s="43">
        <v>0</v>
      </c>
      <c r="O14" s="43">
        <v>0</v>
      </c>
      <c r="P14" s="41">
        <v>97850</v>
      </c>
      <c r="Q14" s="43">
        <v>0</v>
      </c>
      <c r="R14" s="43">
        <v>0</v>
      </c>
      <c r="S14" s="41">
        <v>0</v>
      </c>
      <c r="T14" s="41">
        <v>0</v>
      </c>
      <c r="U14" s="41">
        <v>0</v>
      </c>
      <c r="V14" s="41">
        <v>0</v>
      </c>
      <c r="W14" s="42">
        <f t="shared" si="3"/>
        <v>97850</v>
      </c>
      <c r="X14" s="41">
        <v>0</v>
      </c>
      <c r="Y14" s="42">
        <f t="shared" si="4"/>
        <v>97850</v>
      </c>
    </row>
    <row r="15" spans="1:25" x14ac:dyDescent="0.2">
      <c r="A15" s="283" t="s">
        <v>270</v>
      </c>
      <c r="B15" s="283"/>
      <c r="C15" s="283"/>
      <c r="D15" s="283"/>
      <c r="E15" s="283"/>
      <c r="F15" s="283"/>
      <c r="G15" s="6">
        <v>9</v>
      </c>
      <c r="H15" s="43">
        <v>0</v>
      </c>
      <c r="I15" s="43">
        <v>0</v>
      </c>
      <c r="J15" s="43">
        <v>0</v>
      </c>
      <c r="K15" s="43">
        <v>0</v>
      </c>
      <c r="L15" s="43">
        <v>0</v>
      </c>
      <c r="M15" s="43">
        <v>0</v>
      </c>
      <c r="N15" s="43">
        <v>0</v>
      </c>
      <c r="O15" s="43">
        <v>0</v>
      </c>
      <c r="P15" s="43">
        <v>0</v>
      </c>
      <c r="Q15" s="41">
        <v>0</v>
      </c>
      <c r="R15" s="43">
        <v>0</v>
      </c>
      <c r="S15" s="41">
        <v>0</v>
      </c>
      <c r="T15" s="41">
        <v>0</v>
      </c>
      <c r="U15" s="41">
        <v>0</v>
      </c>
      <c r="V15" s="41">
        <v>0</v>
      </c>
      <c r="W15" s="42">
        <f t="shared" si="3"/>
        <v>0</v>
      </c>
      <c r="X15" s="41">
        <v>0</v>
      </c>
      <c r="Y15" s="42">
        <f t="shared" si="4"/>
        <v>0</v>
      </c>
    </row>
    <row r="16" spans="1:25" ht="28.5" customHeight="1" x14ac:dyDescent="0.2">
      <c r="A16" s="283" t="s">
        <v>271</v>
      </c>
      <c r="B16" s="283"/>
      <c r="C16" s="283"/>
      <c r="D16" s="283"/>
      <c r="E16" s="283"/>
      <c r="F16" s="283"/>
      <c r="G16" s="6">
        <v>10</v>
      </c>
      <c r="H16" s="43">
        <v>0</v>
      </c>
      <c r="I16" s="43">
        <v>0</v>
      </c>
      <c r="J16" s="43">
        <v>0</v>
      </c>
      <c r="K16" s="43">
        <v>0</v>
      </c>
      <c r="L16" s="43">
        <v>0</v>
      </c>
      <c r="M16" s="43">
        <v>0</v>
      </c>
      <c r="N16" s="43">
        <v>0</v>
      </c>
      <c r="O16" s="43">
        <v>0</v>
      </c>
      <c r="P16" s="43">
        <v>0</v>
      </c>
      <c r="Q16" s="43">
        <v>0</v>
      </c>
      <c r="R16" s="41">
        <v>0</v>
      </c>
      <c r="S16" s="41">
        <v>0</v>
      </c>
      <c r="T16" s="41">
        <v>0</v>
      </c>
      <c r="U16" s="41">
        <v>0</v>
      </c>
      <c r="V16" s="41">
        <v>0</v>
      </c>
      <c r="W16" s="42">
        <f t="shared" si="3"/>
        <v>0</v>
      </c>
      <c r="X16" s="41">
        <v>0</v>
      </c>
      <c r="Y16" s="42">
        <f t="shared" si="4"/>
        <v>0</v>
      </c>
    </row>
    <row r="17" spans="1:25" ht="23.25" customHeight="1" x14ac:dyDescent="0.2">
      <c r="A17" s="283" t="s">
        <v>272</v>
      </c>
      <c r="B17" s="283"/>
      <c r="C17" s="283"/>
      <c r="D17" s="283"/>
      <c r="E17" s="283"/>
      <c r="F17" s="283"/>
      <c r="G17" s="6">
        <v>11</v>
      </c>
      <c r="H17" s="43">
        <v>0</v>
      </c>
      <c r="I17" s="43">
        <v>0</v>
      </c>
      <c r="J17" s="43">
        <v>0</v>
      </c>
      <c r="K17" s="43">
        <v>0</v>
      </c>
      <c r="L17" s="43">
        <v>0</v>
      </c>
      <c r="M17" s="43">
        <v>0</v>
      </c>
      <c r="N17" s="41">
        <v>0</v>
      </c>
      <c r="O17" s="41">
        <v>0</v>
      </c>
      <c r="P17" s="41">
        <v>0</v>
      </c>
      <c r="Q17" s="41">
        <v>0</v>
      </c>
      <c r="R17" s="41">
        <v>0</v>
      </c>
      <c r="S17" s="41">
        <v>0</v>
      </c>
      <c r="T17" s="41">
        <v>0</v>
      </c>
      <c r="U17" s="41">
        <v>0</v>
      </c>
      <c r="V17" s="41">
        <v>0</v>
      </c>
      <c r="W17" s="42">
        <f t="shared" si="3"/>
        <v>0</v>
      </c>
      <c r="X17" s="41">
        <v>0</v>
      </c>
      <c r="Y17" s="42">
        <f t="shared" si="4"/>
        <v>0</v>
      </c>
    </row>
    <row r="18" spans="1:25" x14ac:dyDescent="0.2">
      <c r="A18" s="283" t="s">
        <v>273</v>
      </c>
      <c r="B18" s="283"/>
      <c r="C18" s="283"/>
      <c r="D18" s="283"/>
      <c r="E18" s="283"/>
      <c r="F18" s="283"/>
      <c r="G18" s="6">
        <v>12</v>
      </c>
      <c r="H18" s="43">
        <v>0</v>
      </c>
      <c r="I18" s="43">
        <v>0</v>
      </c>
      <c r="J18" s="43">
        <v>0</v>
      </c>
      <c r="K18" s="43">
        <v>0</v>
      </c>
      <c r="L18" s="43">
        <v>0</v>
      </c>
      <c r="M18" s="43">
        <v>0</v>
      </c>
      <c r="N18" s="41">
        <v>0</v>
      </c>
      <c r="O18" s="41">
        <v>0</v>
      </c>
      <c r="P18" s="41">
        <v>0</v>
      </c>
      <c r="Q18" s="41">
        <v>0</v>
      </c>
      <c r="R18" s="41">
        <v>0</v>
      </c>
      <c r="S18" s="41">
        <v>0</v>
      </c>
      <c r="T18" s="41">
        <v>0</v>
      </c>
      <c r="U18" s="41">
        <v>0</v>
      </c>
      <c r="V18" s="41">
        <v>0</v>
      </c>
      <c r="W18" s="42">
        <f t="shared" si="3"/>
        <v>0</v>
      </c>
      <c r="X18" s="41">
        <v>0</v>
      </c>
      <c r="Y18" s="42">
        <f t="shared" si="4"/>
        <v>0</v>
      </c>
    </row>
    <row r="19" spans="1:25" x14ac:dyDescent="0.2">
      <c r="A19" s="283" t="s">
        <v>274</v>
      </c>
      <c r="B19" s="283"/>
      <c r="C19" s="283"/>
      <c r="D19" s="283"/>
      <c r="E19" s="283"/>
      <c r="F19" s="283"/>
      <c r="G19" s="6">
        <v>13</v>
      </c>
      <c r="H19" s="41">
        <v>0</v>
      </c>
      <c r="I19" s="41">
        <v>0</v>
      </c>
      <c r="J19" s="41">
        <v>0</v>
      </c>
      <c r="K19" s="41">
        <v>0</v>
      </c>
      <c r="L19" s="41">
        <v>0</v>
      </c>
      <c r="M19" s="41">
        <v>0</v>
      </c>
      <c r="N19" s="41">
        <v>0</v>
      </c>
      <c r="O19" s="41">
        <v>0</v>
      </c>
      <c r="P19" s="41">
        <v>0</v>
      </c>
      <c r="Q19" s="41">
        <v>0</v>
      </c>
      <c r="R19" s="41">
        <v>0</v>
      </c>
      <c r="S19" s="41">
        <v>0</v>
      </c>
      <c r="T19" s="41">
        <v>0</v>
      </c>
      <c r="U19" s="41">
        <v>0</v>
      </c>
      <c r="V19" s="41">
        <v>0</v>
      </c>
      <c r="W19" s="42">
        <f t="shared" si="3"/>
        <v>0</v>
      </c>
      <c r="X19" s="41">
        <v>0</v>
      </c>
      <c r="Y19" s="42">
        <f t="shared" si="4"/>
        <v>0</v>
      </c>
    </row>
    <row r="20" spans="1:25" x14ac:dyDescent="0.2">
      <c r="A20" s="283" t="s">
        <v>275</v>
      </c>
      <c r="B20" s="283"/>
      <c r="C20" s="283"/>
      <c r="D20" s="283"/>
      <c r="E20" s="283"/>
      <c r="F20" s="283"/>
      <c r="G20" s="6">
        <v>14</v>
      </c>
      <c r="H20" s="43">
        <v>0</v>
      </c>
      <c r="I20" s="43">
        <v>0</v>
      </c>
      <c r="J20" s="43">
        <v>0</v>
      </c>
      <c r="K20" s="43">
        <v>0</v>
      </c>
      <c r="L20" s="43">
        <v>0</v>
      </c>
      <c r="M20" s="43">
        <v>0</v>
      </c>
      <c r="N20" s="41">
        <v>0</v>
      </c>
      <c r="O20" s="41">
        <v>0</v>
      </c>
      <c r="P20" s="41">
        <v>-17613</v>
      </c>
      <c r="Q20" s="41">
        <v>0</v>
      </c>
      <c r="R20" s="41">
        <v>0</v>
      </c>
      <c r="S20" s="41">
        <v>0</v>
      </c>
      <c r="T20" s="41">
        <v>0</v>
      </c>
      <c r="U20" s="41">
        <v>0</v>
      </c>
      <c r="V20" s="41">
        <v>0</v>
      </c>
      <c r="W20" s="42">
        <f t="shared" si="3"/>
        <v>-17613</v>
      </c>
      <c r="X20" s="41">
        <v>0</v>
      </c>
      <c r="Y20" s="42">
        <f t="shared" si="4"/>
        <v>-17613</v>
      </c>
    </row>
    <row r="21" spans="1:25" ht="30.75" customHeight="1" x14ac:dyDescent="0.2">
      <c r="A21" s="283" t="s">
        <v>421</v>
      </c>
      <c r="B21" s="283"/>
      <c r="C21" s="283"/>
      <c r="D21" s="283"/>
      <c r="E21" s="283"/>
      <c r="F21" s="283"/>
      <c r="G21" s="6">
        <v>15</v>
      </c>
      <c r="H21" s="41">
        <v>0</v>
      </c>
      <c r="I21" s="41">
        <v>0</v>
      </c>
      <c r="J21" s="41">
        <v>0</v>
      </c>
      <c r="K21" s="41">
        <v>0</v>
      </c>
      <c r="L21" s="41">
        <v>0</v>
      </c>
      <c r="M21" s="41">
        <v>0</v>
      </c>
      <c r="N21" s="41">
        <v>0</v>
      </c>
      <c r="O21" s="41">
        <v>0</v>
      </c>
      <c r="P21" s="41">
        <v>0</v>
      </c>
      <c r="Q21" s="41">
        <v>0</v>
      </c>
      <c r="R21" s="41">
        <v>0</v>
      </c>
      <c r="S21" s="41">
        <v>0</v>
      </c>
      <c r="T21" s="41">
        <v>0</v>
      </c>
      <c r="U21" s="41">
        <v>0</v>
      </c>
      <c r="V21" s="41">
        <v>0</v>
      </c>
      <c r="W21" s="42">
        <f t="shared" si="3"/>
        <v>0</v>
      </c>
      <c r="X21" s="41">
        <v>0</v>
      </c>
      <c r="Y21" s="42">
        <f t="shared" si="4"/>
        <v>0</v>
      </c>
    </row>
    <row r="22" spans="1:25" ht="28.5" customHeight="1" x14ac:dyDescent="0.2">
      <c r="A22" s="283" t="s">
        <v>422</v>
      </c>
      <c r="B22" s="283"/>
      <c r="C22" s="283"/>
      <c r="D22" s="283"/>
      <c r="E22" s="283"/>
      <c r="F22" s="283"/>
      <c r="G22" s="6">
        <v>16</v>
      </c>
      <c r="H22" s="41">
        <v>0</v>
      </c>
      <c r="I22" s="41">
        <v>0</v>
      </c>
      <c r="J22" s="41">
        <v>0</v>
      </c>
      <c r="K22" s="41">
        <v>0</v>
      </c>
      <c r="L22" s="41">
        <v>0</v>
      </c>
      <c r="M22" s="41">
        <v>0</v>
      </c>
      <c r="N22" s="41">
        <v>0</v>
      </c>
      <c r="O22" s="41">
        <v>0</v>
      </c>
      <c r="P22" s="41">
        <v>0</v>
      </c>
      <c r="Q22" s="41">
        <v>0</v>
      </c>
      <c r="R22" s="41">
        <v>0</v>
      </c>
      <c r="S22" s="41">
        <v>0</v>
      </c>
      <c r="T22" s="41">
        <v>0</v>
      </c>
      <c r="U22" s="41">
        <v>0</v>
      </c>
      <c r="V22" s="41">
        <v>0</v>
      </c>
      <c r="W22" s="42">
        <f t="shared" si="3"/>
        <v>0</v>
      </c>
      <c r="X22" s="41">
        <v>0</v>
      </c>
      <c r="Y22" s="42">
        <f t="shared" si="4"/>
        <v>0</v>
      </c>
    </row>
    <row r="23" spans="1:25" ht="26.45" customHeight="1" x14ac:dyDescent="0.2">
      <c r="A23" s="283" t="s">
        <v>423</v>
      </c>
      <c r="B23" s="283"/>
      <c r="C23" s="283"/>
      <c r="D23" s="283"/>
      <c r="E23" s="283"/>
      <c r="F23" s="283"/>
      <c r="G23" s="6">
        <v>17</v>
      </c>
      <c r="H23" s="41">
        <v>0</v>
      </c>
      <c r="I23" s="41">
        <v>0</v>
      </c>
      <c r="J23" s="41">
        <v>0</v>
      </c>
      <c r="K23" s="41">
        <v>0</v>
      </c>
      <c r="L23" s="41">
        <v>0</v>
      </c>
      <c r="M23" s="41">
        <v>0</v>
      </c>
      <c r="N23" s="41">
        <v>0</v>
      </c>
      <c r="O23" s="41">
        <v>0</v>
      </c>
      <c r="P23" s="41">
        <v>0</v>
      </c>
      <c r="Q23" s="41">
        <v>0</v>
      </c>
      <c r="R23" s="41">
        <v>0</v>
      </c>
      <c r="S23" s="41">
        <v>0</v>
      </c>
      <c r="T23" s="41">
        <v>0</v>
      </c>
      <c r="U23" s="41">
        <v>0</v>
      </c>
      <c r="V23" s="41">
        <v>0</v>
      </c>
      <c r="W23" s="42">
        <f t="shared" si="3"/>
        <v>0</v>
      </c>
      <c r="X23" s="41">
        <v>0</v>
      </c>
      <c r="Y23" s="42">
        <f t="shared" si="4"/>
        <v>0</v>
      </c>
    </row>
    <row r="24" spans="1:25" x14ac:dyDescent="0.2">
      <c r="A24" s="283" t="s">
        <v>276</v>
      </c>
      <c r="B24" s="283"/>
      <c r="C24" s="283"/>
      <c r="D24" s="283"/>
      <c r="E24" s="283"/>
      <c r="F24" s="283"/>
      <c r="G24" s="6">
        <v>18</v>
      </c>
      <c r="H24" s="41">
        <v>0</v>
      </c>
      <c r="I24" s="41">
        <v>0</v>
      </c>
      <c r="J24" s="41">
        <v>0</v>
      </c>
      <c r="K24" s="41">
        <v>0</v>
      </c>
      <c r="L24" s="41">
        <v>0</v>
      </c>
      <c r="M24" s="41">
        <v>0</v>
      </c>
      <c r="N24" s="41">
        <v>0</v>
      </c>
      <c r="O24" s="41">
        <v>0</v>
      </c>
      <c r="P24" s="41">
        <v>0</v>
      </c>
      <c r="Q24" s="41">
        <v>0</v>
      </c>
      <c r="R24" s="41">
        <v>0</v>
      </c>
      <c r="S24" s="41">
        <v>0</v>
      </c>
      <c r="T24" s="41">
        <v>0</v>
      </c>
      <c r="U24" s="41">
        <v>0</v>
      </c>
      <c r="V24" s="41">
        <v>0</v>
      </c>
      <c r="W24" s="42">
        <f t="shared" si="3"/>
        <v>0</v>
      </c>
      <c r="X24" s="41">
        <v>0</v>
      </c>
      <c r="Y24" s="42">
        <f t="shared" si="4"/>
        <v>0</v>
      </c>
    </row>
    <row r="25" spans="1:25" x14ac:dyDescent="0.2">
      <c r="A25" s="283" t="s">
        <v>424</v>
      </c>
      <c r="B25" s="283"/>
      <c r="C25" s="283"/>
      <c r="D25" s="283"/>
      <c r="E25" s="283"/>
      <c r="F25" s="283"/>
      <c r="G25" s="6">
        <v>19</v>
      </c>
      <c r="H25" s="41">
        <v>0</v>
      </c>
      <c r="I25" s="41">
        <v>0</v>
      </c>
      <c r="J25" s="41">
        <v>0</v>
      </c>
      <c r="K25" s="41">
        <v>0</v>
      </c>
      <c r="L25" s="41">
        <v>0</v>
      </c>
      <c r="M25" s="41">
        <v>0</v>
      </c>
      <c r="N25" s="41">
        <v>0</v>
      </c>
      <c r="O25" s="41">
        <v>0</v>
      </c>
      <c r="P25" s="41">
        <v>0</v>
      </c>
      <c r="Q25" s="41">
        <v>0</v>
      </c>
      <c r="R25" s="41">
        <v>0</v>
      </c>
      <c r="S25" s="41">
        <v>0</v>
      </c>
      <c r="T25" s="41">
        <v>0</v>
      </c>
      <c r="U25" s="41">
        <v>0</v>
      </c>
      <c r="V25" s="41">
        <v>0</v>
      </c>
      <c r="W25" s="42">
        <f t="shared" si="3"/>
        <v>0</v>
      </c>
      <c r="X25" s="41">
        <v>0</v>
      </c>
      <c r="Y25" s="42">
        <f t="shared" si="4"/>
        <v>0</v>
      </c>
    </row>
    <row r="26" spans="1:25" ht="12.75" customHeight="1" x14ac:dyDescent="0.2">
      <c r="A26" s="283" t="s">
        <v>432</v>
      </c>
      <c r="B26" s="283"/>
      <c r="C26" s="283"/>
      <c r="D26" s="283"/>
      <c r="E26" s="283"/>
      <c r="F26" s="283"/>
      <c r="G26" s="6">
        <v>20</v>
      </c>
      <c r="H26" s="41">
        <v>0</v>
      </c>
      <c r="I26" s="41">
        <v>0</v>
      </c>
      <c r="J26" s="41">
        <v>0</v>
      </c>
      <c r="K26" s="41">
        <v>0</v>
      </c>
      <c r="L26" s="41">
        <v>0</v>
      </c>
      <c r="M26" s="41">
        <v>0</v>
      </c>
      <c r="N26" s="41">
        <v>0</v>
      </c>
      <c r="O26" s="41">
        <v>0</v>
      </c>
      <c r="P26" s="41">
        <v>0</v>
      </c>
      <c r="Q26" s="41">
        <v>0</v>
      </c>
      <c r="R26" s="41">
        <v>0</v>
      </c>
      <c r="S26" s="41">
        <v>0</v>
      </c>
      <c r="T26" s="41">
        <v>0</v>
      </c>
      <c r="U26" s="41">
        <v>0</v>
      </c>
      <c r="V26" s="41">
        <v>0</v>
      </c>
      <c r="W26" s="42">
        <f t="shared" si="3"/>
        <v>0</v>
      </c>
      <c r="X26" s="41">
        <v>0</v>
      </c>
      <c r="Y26" s="42">
        <f t="shared" si="4"/>
        <v>0</v>
      </c>
    </row>
    <row r="27" spans="1:25" ht="12.75" customHeight="1" x14ac:dyDescent="0.2">
      <c r="A27" s="283" t="s">
        <v>425</v>
      </c>
      <c r="B27" s="283"/>
      <c r="C27" s="283"/>
      <c r="D27" s="283"/>
      <c r="E27" s="283"/>
      <c r="F27" s="283"/>
      <c r="G27" s="6">
        <v>21</v>
      </c>
      <c r="H27" s="41">
        <v>0</v>
      </c>
      <c r="I27" s="41">
        <v>0</v>
      </c>
      <c r="J27" s="41">
        <v>0</v>
      </c>
      <c r="K27" s="41">
        <v>0</v>
      </c>
      <c r="L27" s="41">
        <v>0</v>
      </c>
      <c r="M27" s="41">
        <v>0</v>
      </c>
      <c r="N27" s="41">
        <v>0</v>
      </c>
      <c r="O27" s="41">
        <v>0</v>
      </c>
      <c r="P27" s="41">
        <v>0</v>
      </c>
      <c r="Q27" s="41">
        <v>0</v>
      </c>
      <c r="R27" s="41">
        <v>0</v>
      </c>
      <c r="S27" s="41">
        <v>0</v>
      </c>
      <c r="T27" s="41">
        <v>0</v>
      </c>
      <c r="U27" s="41">
        <v>1756034</v>
      </c>
      <c r="V27" s="41">
        <v>0</v>
      </c>
      <c r="W27" s="42">
        <f t="shared" si="3"/>
        <v>1756034</v>
      </c>
      <c r="X27" s="41">
        <v>0</v>
      </c>
      <c r="Y27" s="42">
        <f t="shared" si="4"/>
        <v>1756034</v>
      </c>
    </row>
    <row r="28" spans="1:25" ht="12.75" customHeight="1" x14ac:dyDescent="0.2">
      <c r="A28" s="283" t="s">
        <v>426</v>
      </c>
      <c r="B28" s="283"/>
      <c r="C28" s="283"/>
      <c r="D28" s="283"/>
      <c r="E28" s="283"/>
      <c r="F28" s="283"/>
      <c r="G28" s="6">
        <v>22</v>
      </c>
      <c r="H28" s="41">
        <v>0</v>
      </c>
      <c r="I28" s="41">
        <v>0</v>
      </c>
      <c r="J28" s="41">
        <v>0</v>
      </c>
      <c r="K28" s="41">
        <v>0</v>
      </c>
      <c r="L28" s="41">
        <v>0</v>
      </c>
      <c r="M28" s="41">
        <v>0</v>
      </c>
      <c r="N28" s="41">
        <v>0</v>
      </c>
      <c r="O28" s="41">
        <v>0</v>
      </c>
      <c r="P28" s="41">
        <v>0</v>
      </c>
      <c r="Q28" s="41">
        <v>0</v>
      </c>
      <c r="R28" s="41">
        <v>0</v>
      </c>
      <c r="S28" s="41">
        <v>0</v>
      </c>
      <c r="T28" s="41">
        <v>0</v>
      </c>
      <c r="U28" s="41">
        <v>-380935370</v>
      </c>
      <c r="V28" s="41">
        <v>308549679</v>
      </c>
      <c r="W28" s="42">
        <f t="shared" si="3"/>
        <v>-72385691</v>
      </c>
      <c r="X28" s="41">
        <v>0</v>
      </c>
      <c r="Y28" s="42">
        <f t="shared" si="4"/>
        <v>-72385691</v>
      </c>
    </row>
    <row r="29" spans="1:25" ht="12.75" customHeight="1" x14ac:dyDescent="0.2">
      <c r="A29" s="283" t="s">
        <v>427</v>
      </c>
      <c r="B29" s="283"/>
      <c r="C29" s="283"/>
      <c r="D29" s="283"/>
      <c r="E29" s="283"/>
      <c r="F29" s="283"/>
      <c r="G29" s="6">
        <v>23</v>
      </c>
      <c r="H29" s="41">
        <v>0</v>
      </c>
      <c r="I29" s="41">
        <v>0</v>
      </c>
      <c r="J29" s="41">
        <v>0</v>
      </c>
      <c r="K29" s="41">
        <v>0</v>
      </c>
      <c r="L29" s="41">
        <v>0</v>
      </c>
      <c r="M29" s="41">
        <v>0</v>
      </c>
      <c r="N29" s="41">
        <v>0</v>
      </c>
      <c r="O29" s="41">
        <v>0</v>
      </c>
      <c r="P29" s="41">
        <v>0</v>
      </c>
      <c r="Q29" s="41">
        <v>0</v>
      </c>
      <c r="R29" s="41">
        <v>0</v>
      </c>
      <c r="S29" s="41">
        <v>0</v>
      </c>
      <c r="T29" s="41">
        <v>0</v>
      </c>
      <c r="U29" s="41">
        <v>0</v>
      </c>
      <c r="V29" s="41">
        <v>0</v>
      </c>
      <c r="W29" s="42">
        <f t="shared" si="3"/>
        <v>0</v>
      </c>
      <c r="X29" s="41">
        <v>0</v>
      </c>
      <c r="Y29" s="42">
        <f t="shared" si="4"/>
        <v>0</v>
      </c>
    </row>
    <row r="30" spans="1:25" ht="21.75" customHeight="1" x14ac:dyDescent="0.2">
      <c r="A30" s="284" t="s">
        <v>428</v>
      </c>
      <c r="B30" s="284"/>
      <c r="C30" s="284"/>
      <c r="D30" s="284"/>
      <c r="E30" s="284"/>
      <c r="F30" s="284"/>
      <c r="G30" s="8">
        <v>24</v>
      </c>
      <c r="H30" s="44">
        <f>SUM(H10:H29)</f>
        <v>1672021210</v>
      </c>
      <c r="I30" s="44">
        <f t="shared" ref="I30:Y30" si="5">SUM(I10:I29)</f>
        <v>5710563</v>
      </c>
      <c r="J30" s="44">
        <f t="shared" si="5"/>
        <v>83601061</v>
      </c>
      <c r="K30" s="44">
        <f t="shared" si="5"/>
        <v>136815284</v>
      </c>
      <c r="L30" s="44">
        <f t="shared" si="5"/>
        <v>124418266</v>
      </c>
      <c r="M30" s="44">
        <f t="shared" si="5"/>
        <v>0</v>
      </c>
      <c r="N30" s="44">
        <f t="shared" si="5"/>
        <v>2249472</v>
      </c>
      <c r="O30" s="44">
        <f t="shared" si="5"/>
        <v>0</v>
      </c>
      <c r="P30" s="44">
        <f t="shared" si="5"/>
        <v>81109</v>
      </c>
      <c r="Q30" s="44">
        <f t="shared" si="5"/>
        <v>0</v>
      </c>
      <c r="R30" s="44">
        <f t="shared" si="5"/>
        <v>0</v>
      </c>
      <c r="S30" s="44">
        <f t="shared" si="5"/>
        <v>0</v>
      </c>
      <c r="T30" s="44">
        <f t="shared" si="5"/>
        <v>0</v>
      </c>
      <c r="U30" s="44">
        <f t="shared" si="5"/>
        <v>538614167</v>
      </c>
      <c r="V30" s="44">
        <f t="shared" si="5"/>
        <v>304605806</v>
      </c>
      <c r="W30" s="44">
        <f t="shared" si="5"/>
        <v>2619280406</v>
      </c>
      <c r="X30" s="44">
        <f t="shared" si="5"/>
        <v>0</v>
      </c>
      <c r="Y30" s="44">
        <f t="shared" si="5"/>
        <v>2619280406</v>
      </c>
    </row>
    <row r="31" spans="1:25" x14ac:dyDescent="0.2">
      <c r="A31" s="285" t="s">
        <v>277</v>
      </c>
      <c r="B31" s="286"/>
      <c r="C31" s="286"/>
      <c r="D31" s="286"/>
      <c r="E31" s="286"/>
      <c r="F31" s="286"/>
      <c r="G31" s="286"/>
      <c r="H31" s="286"/>
      <c r="I31" s="286"/>
      <c r="J31" s="286"/>
      <c r="K31" s="286"/>
      <c r="L31" s="286"/>
      <c r="M31" s="286"/>
      <c r="N31" s="286"/>
      <c r="O31" s="286"/>
      <c r="P31" s="286"/>
      <c r="Q31" s="286"/>
      <c r="R31" s="286"/>
      <c r="S31" s="286"/>
      <c r="T31" s="286"/>
      <c r="U31" s="286"/>
      <c r="V31" s="286"/>
      <c r="W31" s="286"/>
      <c r="X31" s="286"/>
      <c r="Y31" s="286"/>
    </row>
    <row r="32" spans="1:25" ht="36.75" customHeight="1" x14ac:dyDescent="0.2">
      <c r="A32" s="281" t="s">
        <v>278</v>
      </c>
      <c r="B32" s="281"/>
      <c r="C32" s="281"/>
      <c r="D32" s="281"/>
      <c r="E32" s="281"/>
      <c r="F32" s="281"/>
      <c r="G32" s="7">
        <v>25</v>
      </c>
      <c r="H32" s="42">
        <f>SUM(H12:H20)</f>
        <v>0</v>
      </c>
      <c r="I32" s="42">
        <f t="shared" ref="I32:Y32" si="6">SUM(I12:I20)</f>
        <v>0</v>
      </c>
      <c r="J32" s="42">
        <f t="shared" si="6"/>
        <v>0</v>
      </c>
      <c r="K32" s="42">
        <f t="shared" si="6"/>
        <v>0</v>
      </c>
      <c r="L32" s="42">
        <f t="shared" si="6"/>
        <v>0</v>
      </c>
      <c r="M32" s="42">
        <f t="shared" si="6"/>
        <v>0</v>
      </c>
      <c r="N32" s="42">
        <f t="shared" si="6"/>
        <v>0</v>
      </c>
      <c r="O32" s="42">
        <f t="shared" si="6"/>
        <v>0</v>
      </c>
      <c r="P32" s="42">
        <f t="shared" si="6"/>
        <v>80237</v>
      </c>
      <c r="Q32" s="42">
        <f t="shared" si="6"/>
        <v>0</v>
      </c>
      <c r="R32" s="42">
        <f t="shared" si="6"/>
        <v>0</v>
      </c>
      <c r="S32" s="42">
        <f t="shared" ref="S32:T32" si="7">SUM(S12:S20)</f>
        <v>0</v>
      </c>
      <c r="T32" s="42">
        <f t="shared" si="7"/>
        <v>0</v>
      </c>
      <c r="U32" s="42">
        <f t="shared" si="6"/>
        <v>0</v>
      </c>
      <c r="V32" s="42">
        <f t="shared" si="6"/>
        <v>0</v>
      </c>
      <c r="W32" s="42">
        <f t="shared" si="6"/>
        <v>80237</v>
      </c>
      <c r="X32" s="42">
        <f t="shared" si="6"/>
        <v>0</v>
      </c>
      <c r="Y32" s="42">
        <f t="shared" si="6"/>
        <v>80237</v>
      </c>
    </row>
    <row r="33" spans="1:25" ht="31.7" customHeight="1" x14ac:dyDescent="0.2">
      <c r="A33" s="281" t="s">
        <v>429</v>
      </c>
      <c r="B33" s="281"/>
      <c r="C33" s="281"/>
      <c r="D33" s="281"/>
      <c r="E33" s="281"/>
      <c r="F33" s="281"/>
      <c r="G33" s="7">
        <v>26</v>
      </c>
      <c r="H33" s="42">
        <f>H11+H32</f>
        <v>0</v>
      </c>
      <c r="I33" s="42">
        <f t="shared" ref="I33:Y33" si="8">I11+I32</f>
        <v>0</v>
      </c>
      <c r="J33" s="42">
        <f t="shared" si="8"/>
        <v>0</v>
      </c>
      <c r="K33" s="42">
        <f t="shared" si="8"/>
        <v>0</v>
      </c>
      <c r="L33" s="42">
        <f t="shared" si="8"/>
        <v>0</v>
      </c>
      <c r="M33" s="42">
        <f t="shared" si="8"/>
        <v>0</v>
      </c>
      <c r="N33" s="42">
        <f t="shared" si="8"/>
        <v>0</v>
      </c>
      <c r="O33" s="42">
        <f t="shared" si="8"/>
        <v>0</v>
      </c>
      <c r="P33" s="42">
        <f t="shared" si="8"/>
        <v>80237</v>
      </c>
      <c r="Q33" s="42">
        <f t="shared" si="8"/>
        <v>0</v>
      </c>
      <c r="R33" s="42">
        <f t="shared" si="8"/>
        <v>0</v>
      </c>
      <c r="S33" s="42">
        <f t="shared" ref="S33:T33" si="9">S11+S32</f>
        <v>0</v>
      </c>
      <c r="T33" s="42">
        <f t="shared" si="9"/>
        <v>0</v>
      </c>
      <c r="U33" s="42">
        <f t="shared" si="8"/>
        <v>0</v>
      </c>
      <c r="V33" s="42">
        <f t="shared" si="8"/>
        <v>304605806</v>
      </c>
      <c r="W33" s="42">
        <f t="shared" si="8"/>
        <v>304686043</v>
      </c>
      <c r="X33" s="42">
        <f t="shared" si="8"/>
        <v>0</v>
      </c>
      <c r="Y33" s="42">
        <f t="shared" si="8"/>
        <v>304686043</v>
      </c>
    </row>
    <row r="34" spans="1:25" ht="30.75" customHeight="1" x14ac:dyDescent="0.2">
      <c r="A34" s="282" t="s">
        <v>430</v>
      </c>
      <c r="B34" s="282"/>
      <c r="C34" s="282"/>
      <c r="D34" s="282"/>
      <c r="E34" s="282"/>
      <c r="F34" s="282"/>
      <c r="G34" s="8">
        <v>27</v>
      </c>
      <c r="H34" s="44">
        <f>SUM(H21:H29)</f>
        <v>0</v>
      </c>
      <c r="I34" s="44">
        <f t="shared" ref="I34:Y34" si="10">SUM(I21:I29)</f>
        <v>0</v>
      </c>
      <c r="J34" s="44">
        <f t="shared" si="10"/>
        <v>0</v>
      </c>
      <c r="K34" s="44">
        <f t="shared" si="10"/>
        <v>0</v>
      </c>
      <c r="L34" s="44">
        <f t="shared" si="10"/>
        <v>0</v>
      </c>
      <c r="M34" s="44">
        <f t="shared" si="10"/>
        <v>0</v>
      </c>
      <c r="N34" s="44">
        <f t="shared" si="10"/>
        <v>0</v>
      </c>
      <c r="O34" s="44">
        <f t="shared" si="10"/>
        <v>0</v>
      </c>
      <c r="P34" s="44">
        <f t="shared" si="10"/>
        <v>0</v>
      </c>
      <c r="Q34" s="44">
        <f t="shared" si="10"/>
        <v>0</v>
      </c>
      <c r="R34" s="44">
        <f t="shared" si="10"/>
        <v>0</v>
      </c>
      <c r="S34" s="44">
        <f t="shared" ref="S34:T34" si="11">SUM(S21:S29)</f>
        <v>0</v>
      </c>
      <c r="T34" s="44">
        <f t="shared" si="11"/>
        <v>0</v>
      </c>
      <c r="U34" s="44">
        <f t="shared" si="10"/>
        <v>-379179336</v>
      </c>
      <c r="V34" s="44">
        <f t="shared" si="10"/>
        <v>308549679</v>
      </c>
      <c r="W34" s="44">
        <f t="shared" si="10"/>
        <v>-70629657</v>
      </c>
      <c r="X34" s="44">
        <f t="shared" si="10"/>
        <v>0</v>
      </c>
      <c r="Y34" s="44">
        <f t="shared" si="10"/>
        <v>-70629657</v>
      </c>
    </row>
    <row r="35" spans="1:25" x14ac:dyDescent="0.2">
      <c r="A35" s="285" t="s">
        <v>279</v>
      </c>
      <c r="B35" s="287"/>
      <c r="C35" s="287"/>
      <c r="D35" s="287"/>
      <c r="E35" s="287"/>
      <c r="F35" s="287"/>
      <c r="G35" s="287"/>
      <c r="H35" s="287"/>
      <c r="I35" s="287"/>
      <c r="J35" s="287"/>
      <c r="K35" s="287"/>
      <c r="L35" s="287"/>
      <c r="M35" s="287"/>
      <c r="N35" s="287"/>
      <c r="O35" s="287"/>
      <c r="P35" s="287"/>
      <c r="Q35" s="287"/>
      <c r="R35" s="287"/>
      <c r="S35" s="287"/>
      <c r="T35" s="287"/>
      <c r="U35" s="287"/>
      <c r="V35" s="287"/>
      <c r="W35" s="287"/>
      <c r="X35" s="287"/>
      <c r="Y35" s="287"/>
    </row>
    <row r="36" spans="1:25" ht="12.75" customHeight="1" x14ac:dyDescent="0.2">
      <c r="A36" s="288" t="s">
        <v>301</v>
      </c>
      <c r="B36" s="288"/>
      <c r="C36" s="288"/>
      <c r="D36" s="288"/>
      <c r="E36" s="288"/>
      <c r="F36" s="288"/>
      <c r="G36" s="6">
        <v>28</v>
      </c>
      <c r="H36" s="41">
        <f>+H30</f>
        <v>1672021210</v>
      </c>
      <c r="I36" s="41">
        <f t="shared" ref="I36:V36" si="12">+I30</f>
        <v>5710563</v>
      </c>
      <c r="J36" s="41">
        <f t="shared" si="12"/>
        <v>83601061</v>
      </c>
      <c r="K36" s="41">
        <f t="shared" si="12"/>
        <v>136815284</v>
      </c>
      <c r="L36" s="41">
        <f t="shared" si="12"/>
        <v>124418266</v>
      </c>
      <c r="M36" s="41">
        <f t="shared" si="12"/>
        <v>0</v>
      </c>
      <c r="N36" s="41">
        <f t="shared" si="12"/>
        <v>2249472</v>
      </c>
      <c r="O36" s="41">
        <f t="shared" si="12"/>
        <v>0</v>
      </c>
      <c r="P36" s="41">
        <f t="shared" si="12"/>
        <v>81109</v>
      </c>
      <c r="Q36" s="41">
        <f t="shared" si="12"/>
        <v>0</v>
      </c>
      <c r="R36" s="41">
        <f t="shared" si="12"/>
        <v>0</v>
      </c>
      <c r="S36" s="41">
        <f t="shared" si="12"/>
        <v>0</v>
      </c>
      <c r="T36" s="41">
        <f t="shared" si="12"/>
        <v>0</v>
      </c>
      <c r="U36" s="41">
        <f t="shared" si="12"/>
        <v>538614167</v>
      </c>
      <c r="V36" s="41">
        <f t="shared" si="12"/>
        <v>304605806</v>
      </c>
      <c r="W36" s="45">
        <f>H36+I36+J36+K36-L36+M36+N36+O36+P36+Q36+R36+U36+V36+S36+T36</f>
        <v>2619280406</v>
      </c>
      <c r="X36" s="41">
        <v>0</v>
      </c>
      <c r="Y36" s="45">
        <f t="shared" ref="Y36:Y38" si="13">W36+X36</f>
        <v>2619280406</v>
      </c>
    </row>
    <row r="37" spans="1:25" ht="12.75" customHeight="1" x14ac:dyDescent="0.2">
      <c r="A37" s="283" t="s">
        <v>265</v>
      </c>
      <c r="B37" s="283"/>
      <c r="C37" s="283"/>
      <c r="D37" s="283"/>
      <c r="E37" s="283"/>
      <c r="F37" s="283"/>
      <c r="G37" s="6">
        <v>29</v>
      </c>
      <c r="H37" s="41">
        <v>0</v>
      </c>
      <c r="I37" s="41">
        <v>0</v>
      </c>
      <c r="J37" s="41">
        <v>0</v>
      </c>
      <c r="K37" s="41">
        <v>0</v>
      </c>
      <c r="L37" s="41">
        <v>0</v>
      </c>
      <c r="M37" s="41">
        <v>0</v>
      </c>
      <c r="N37" s="41">
        <v>0</v>
      </c>
      <c r="O37" s="41">
        <v>0</v>
      </c>
      <c r="P37" s="41">
        <v>0</v>
      </c>
      <c r="Q37" s="41">
        <v>0</v>
      </c>
      <c r="R37" s="41">
        <v>0</v>
      </c>
      <c r="S37" s="41">
        <v>0</v>
      </c>
      <c r="T37" s="41">
        <v>0</v>
      </c>
      <c r="U37" s="41">
        <v>0</v>
      </c>
      <c r="V37" s="41">
        <v>0</v>
      </c>
      <c r="W37" s="45">
        <f t="shared" ref="W37:W38" si="14">H37+I37+J37+K37-L37+M37+N37+O37+P37+Q37+R37+U37+V37+S37+T37</f>
        <v>0</v>
      </c>
      <c r="X37" s="41">
        <v>0</v>
      </c>
      <c r="Y37" s="45">
        <f t="shared" si="13"/>
        <v>0</v>
      </c>
    </row>
    <row r="38" spans="1:25" ht="12.75" customHeight="1" x14ac:dyDescent="0.2">
      <c r="A38" s="283" t="s">
        <v>266</v>
      </c>
      <c r="B38" s="283"/>
      <c r="C38" s="283"/>
      <c r="D38" s="283"/>
      <c r="E38" s="283"/>
      <c r="F38" s="283"/>
      <c r="G38" s="6">
        <v>30</v>
      </c>
      <c r="H38" s="41">
        <v>0</v>
      </c>
      <c r="I38" s="41">
        <v>0</v>
      </c>
      <c r="J38" s="41">
        <v>0</v>
      </c>
      <c r="K38" s="41">
        <v>0</v>
      </c>
      <c r="L38" s="41">
        <v>0</v>
      </c>
      <c r="M38" s="41">
        <v>0</v>
      </c>
      <c r="N38" s="41">
        <v>0</v>
      </c>
      <c r="O38" s="41">
        <v>0</v>
      </c>
      <c r="P38" s="41">
        <v>0</v>
      </c>
      <c r="Q38" s="41">
        <v>0</v>
      </c>
      <c r="R38" s="41">
        <v>0</v>
      </c>
      <c r="S38" s="41">
        <v>0</v>
      </c>
      <c r="T38" s="41">
        <v>0</v>
      </c>
      <c r="U38" s="41">
        <v>0</v>
      </c>
      <c r="V38" s="41">
        <v>0</v>
      </c>
      <c r="W38" s="45">
        <f t="shared" si="14"/>
        <v>0</v>
      </c>
      <c r="X38" s="41">
        <v>0</v>
      </c>
      <c r="Y38" s="45">
        <f t="shared" si="13"/>
        <v>0</v>
      </c>
    </row>
    <row r="39" spans="1:25" ht="25.5" customHeight="1" x14ac:dyDescent="0.2">
      <c r="A39" s="289" t="s">
        <v>431</v>
      </c>
      <c r="B39" s="289"/>
      <c r="C39" s="289"/>
      <c r="D39" s="289"/>
      <c r="E39" s="289"/>
      <c r="F39" s="289"/>
      <c r="G39" s="7">
        <v>31</v>
      </c>
      <c r="H39" s="42">
        <f>H36+H37+H38</f>
        <v>1672021210</v>
      </c>
      <c r="I39" s="42">
        <f t="shared" ref="I39:Y39" si="15">I36+I37+I38</f>
        <v>5710563</v>
      </c>
      <c r="J39" s="42">
        <f t="shared" si="15"/>
        <v>83601061</v>
      </c>
      <c r="K39" s="42">
        <f t="shared" si="15"/>
        <v>136815284</v>
      </c>
      <c r="L39" s="42">
        <f t="shared" si="15"/>
        <v>124418266</v>
      </c>
      <c r="M39" s="42">
        <f t="shared" si="15"/>
        <v>0</v>
      </c>
      <c r="N39" s="42">
        <f t="shared" si="15"/>
        <v>2249472</v>
      </c>
      <c r="O39" s="42">
        <f t="shared" si="15"/>
        <v>0</v>
      </c>
      <c r="P39" s="42">
        <f t="shared" si="15"/>
        <v>81109</v>
      </c>
      <c r="Q39" s="42">
        <f t="shared" si="15"/>
        <v>0</v>
      </c>
      <c r="R39" s="42">
        <f t="shared" si="15"/>
        <v>0</v>
      </c>
      <c r="S39" s="42">
        <f t="shared" si="15"/>
        <v>0</v>
      </c>
      <c r="T39" s="42">
        <f t="shared" si="15"/>
        <v>0</v>
      </c>
      <c r="U39" s="42">
        <f t="shared" si="15"/>
        <v>538614167</v>
      </c>
      <c r="V39" s="42">
        <f t="shared" si="15"/>
        <v>304605806</v>
      </c>
      <c r="W39" s="42">
        <f t="shared" si="15"/>
        <v>2619280406</v>
      </c>
      <c r="X39" s="42">
        <f t="shared" si="15"/>
        <v>0</v>
      </c>
      <c r="Y39" s="42">
        <f t="shared" si="15"/>
        <v>2619280406</v>
      </c>
    </row>
    <row r="40" spans="1:25" ht="12.75" customHeight="1" x14ac:dyDescent="0.2">
      <c r="A40" s="283" t="s">
        <v>267</v>
      </c>
      <c r="B40" s="283"/>
      <c r="C40" s="283"/>
      <c r="D40" s="283"/>
      <c r="E40" s="283"/>
      <c r="F40" s="283"/>
      <c r="G40" s="6">
        <v>32</v>
      </c>
      <c r="H40" s="43">
        <v>0</v>
      </c>
      <c r="I40" s="43">
        <v>0</v>
      </c>
      <c r="J40" s="43">
        <v>0</v>
      </c>
      <c r="K40" s="43">
        <v>0</v>
      </c>
      <c r="L40" s="43">
        <v>0</v>
      </c>
      <c r="M40" s="43">
        <v>0</v>
      </c>
      <c r="N40" s="43">
        <v>0</v>
      </c>
      <c r="O40" s="43">
        <v>0</v>
      </c>
      <c r="P40" s="43">
        <v>0</v>
      </c>
      <c r="Q40" s="43">
        <v>0</v>
      </c>
      <c r="R40" s="43">
        <v>0</v>
      </c>
      <c r="S40" s="41">
        <v>0</v>
      </c>
      <c r="T40" s="41">
        <v>0</v>
      </c>
      <c r="U40" s="43">
        <v>0</v>
      </c>
      <c r="V40" s="41">
        <v>246253577</v>
      </c>
      <c r="W40" s="45">
        <f t="shared" ref="W40:W58" si="16">H40+I40+J40+K40-L40+M40+N40+O40+P40+Q40+R40+U40+V40+S40+T40</f>
        <v>246253577</v>
      </c>
      <c r="X40" s="41">
        <v>0</v>
      </c>
      <c r="Y40" s="45">
        <f t="shared" ref="Y40:Y58" si="17">W40+X40</f>
        <v>246253577</v>
      </c>
    </row>
    <row r="41" spans="1:25" ht="12.75" customHeight="1" x14ac:dyDescent="0.2">
      <c r="A41" s="283" t="s">
        <v>268</v>
      </c>
      <c r="B41" s="283"/>
      <c r="C41" s="283"/>
      <c r="D41" s="283"/>
      <c r="E41" s="283"/>
      <c r="F41" s="283"/>
      <c r="G41" s="6">
        <v>33</v>
      </c>
      <c r="H41" s="43">
        <v>0</v>
      </c>
      <c r="I41" s="43">
        <v>0</v>
      </c>
      <c r="J41" s="43">
        <v>0</v>
      </c>
      <c r="K41" s="43">
        <v>0</v>
      </c>
      <c r="L41" s="43">
        <v>0</v>
      </c>
      <c r="M41" s="43">
        <v>0</v>
      </c>
      <c r="N41" s="41">
        <v>0</v>
      </c>
      <c r="O41" s="43">
        <v>0</v>
      </c>
      <c r="P41" s="43">
        <v>0</v>
      </c>
      <c r="Q41" s="43">
        <v>0</v>
      </c>
      <c r="R41" s="43">
        <v>0</v>
      </c>
      <c r="S41" s="41">
        <v>0</v>
      </c>
      <c r="T41" s="41">
        <v>0</v>
      </c>
      <c r="U41" s="43">
        <v>0</v>
      </c>
      <c r="V41" s="43">
        <v>0</v>
      </c>
      <c r="W41" s="45">
        <f t="shared" si="16"/>
        <v>0</v>
      </c>
      <c r="X41" s="41">
        <v>0</v>
      </c>
      <c r="Y41" s="45">
        <f t="shared" si="17"/>
        <v>0</v>
      </c>
    </row>
    <row r="42" spans="1:25" ht="27" customHeight="1" x14ac:dyDescent="0.2">
      <c r="A42" s="283" t="s">
        <v>280</v>
      </c>
      <c r="B42" s="283"/>
      <c r="C42" s="283"/>
      <c r="D42" s="283"/>
      <c r="E42" s="283"/>
      <c r="F42" s="283"/>
      <c r="G42" s="6">
        <v>34</v>
      </c>
      <c r="H42" s="43">
        <v>0</v>
      </c>
      <c r="I42" s="43">
        <v>0</v>
      </c>
      <c r="J42" s="43">
        <v>0</v>
      </c>
      <c r="K42" s="43">
        <v>0</v>
      </c>
      <c r="L42" s="43">
        <v>0</v>
      </c>
      <c r="M42" s="43">
        <v>0</v>
      </c>
      <c r="N42" s="43">
        <v>0</v>
      </c>
      <c r="O42" s="41">
        <v>0</v>
      </c>
      <c r="P42" s="43">
        <v>0</v>
      </c>
      <c r="Q42" s="43">
        <v>0</v>
      </c>
      <c r="R42" s="43">
        <v>0</v>
      </c>
      <c r="S42" s="41">
        <v>0</v>
      </c>
      <c r="T42" s="41">
        <v>0</v>
      </c>
      <c r="U42" s="41">
        <v>0</v>
      </c>
      <c r="V42" s="41">
        <v>0</v>
      </c>
      <c r="W42" s="45">
        <f t="shared" si="16"/>
        <v>0</v>
      </c>
      <c r="X42" s="41">
        <v>0</v>
      </c>
      <c r="Y42" s="45">
        <f t="shared" si="17"/>
        <v>0</v>
      </c>
    </row>
    <row r="43" spans="1:25" ht="20.25" customHeight="1" x14ac:dyDescent="0.2">
      <c r="A43" s="283" t="s">
        <v>420</v>
      </c>
      <c r="B43" s="283"/>
      <c r="C43" s="283"/>
      <c r="D43" s="283"/>
      <c r="E43" s="283"/>
      <c r="F43" s="283"/>
      <c r="G43" s="6">
        <v>35</v>
      </c>
      <c r="H43" s="43">
        <v>0</v>
      </c>
      <c r="I43" s="43">
        <v>0</v>
      </c>
      <c r="J43" s="43">
        <v>0</v>
      </c>
      <c r="K43" s="43">
        <v>0</v>
      </c>
      <c r="L43" s="43">
        <v>0</v>
      </c>
      <c r="M43" s="43">
        <v>0</v>
      </c>
      <c r="N43" s="43">
        <v>0</v>
      </c>
      <c r="O43" s="43">
        <v>0</v>
      </c>
      <c r="P43" s="41">
        <v>30222</v>
      </c>
      <c r="Q43" s="43">
        <v>0</v>
      </c>
      <c r="R43" s="43">
        <v>0</v>
      </c>
      <c r="S43" s="41">
        <v>0</v>
      </c>
      <c r="T43" s="41">
        <v>0</v>
      </c>
      <c r="U43" s="41">
        <v>0</v>
      </c>
      <c r="V43" s="41">
        <v>0</v>
      </c>
      <c r="W43" s="45">
        <f t="shared" si="16"/>
        <v>30222</v>
      </c>
      <c r="X43" s="41">
        <v>0</v>
      </c>
      <c r="Y43" s="45">
        <f t="shared" si="17"/>
        <v>30222</v>
      </c>
    </row>
    <row r="44" spans="1:25" ht="21.2" customHeight="1" x14ac:dyDescent="0.2">
      <c r="A44" s="283" t="s">
        <v>270</v>
      </c>
      <c r="B44" s="283"/>
      <c r="C44" s="283"/>
      <c r="D44" s="283"/>
      <c r="E44" s="283"/>
      <c r="F44" s="283"/>
      <c r="G44" s="6">
        <v>36</v>
      </c>
      <c r="H44" s="43">
        <v>0</v>
      </c>
      <c r="I44" s="43">
        <v>0</v>
      </c>
      <c r="J44" s="43">
        <v>0</v>
      </c>
      <c r="K44" s="43">
        <v>0</v>
      </c>
      <c r="L44" s="43">
        <v>0</v>
      </c>
      <c r="M44" s="43">
        <v>0</v>
      </c>
      <c r="N44" s="43">
        <v>0</v>
      </c>
      <c r="O44" s="43">
        <v>0</v>
      </c>
      <c r="P44" s="43">
        <v>0</v>
      </c>
      <c r="Q44" s="41">
        <v>0</v>
      </c>
      <c r="R44" s="43">
        <v>0</v>
      </c>
      <c r="S44" s="41">
        <v>0</v>
      </c>
      <c r="T44" s="41">
        <v>0</v>
      </c>
      <c r="U44" s="41">
        <v>0</v>
      </c>
      <c r="V44" s="41">
        <v>0</v>
      </c>
      <c r="W44" s="45">
        <f t="shared" si="16"/>
        <v>0</v>
      </c>
      <c r="X44" s="41">
        <v>0</v>
      </c>
      <c r="Y44" s="45">
        <f t="shared" si="17"/>
        <v>0</v>
      </c>
    </row>
    <row r="45" spans="1:25" ht="29.25" customHeight="1" x14ac:dyDescent="0.2">
      <c r="A45" s="283" t="s">
        <v>271</v>
      </c>
      <c r="B45" s="283"/>
      <c r="C45" s="283"/>
      <c r="D45" s="283"/>
      <c r="E45" s="283"/>
      <c r="F45" s="283"/>
      <c r="G45" s="6">
        <v>37</v>
      </c>
      <c r="H45" s="43">
        <v>0</v>
      </c>
      <c r="I45" s="43">
        <v>0</v>
      </c>
      <c r="J45" s="43">
        <v>0</v>
      </c>
      <c r="K45" s="43">
        <v>0</v>
      </c>
      <c r="L45" s="43">
        <v>0</v>
      </c>
      <c r="M45" s="43">
        <v>0</v>
      </c>
      <c r="N45" s="43">
        <v>0</v>
      </c>
      <c r="O45" s="43">
        <v>0</v>
      </c>
      <c r="P45" s="43">
        <v>0</v>
      </c>
      <c r="Q45" s="43">
        <v>0</v>
      </c>
      <c r="R45" s="41">
        <v>0</v>
      </c>
      <c r="S45" s="41">
        <v>0</v>
      </c>
      <c r="T45" s="41">
        <v>0</v>
      </c>
      <c r="U45" s="41">
        <v>0</v>
      </c>
      <c r="V45" s="41">
        <v>0</v>
      </c>
      <c r="W45" s="45">
        <f t="shared" si="16"/>
        <v>0</v>
      </c>
      <c r="X45" s="41">
        <v>0</v>
      </c>
      <c r="Y45" s="45">
        <f t="shared" si="17"/>
        <v>0</v>
      </c>
    </row>
    <row r="46" spans="1:25" ht="21.2" customHeight="1" x14ac:dyDescent="0.2">
      <c r="A46" s="283" t="s">
        <v>281</v>
      </c>
      <c r="B46" s="283"/>
      <c r="C46" s="283"/>
      <c r="D46" s="283"/>
      <c r="E46" s="283"/>
      <c r="F46" s="283"/>
      <c r="G46" s="6">
        <v>38</v>
      </c>
      <c r="H46" s="43">
        <v>0</v>
      </c>
      <c r="I46" s="43">
        <v>0</v>
      </c>
      <c r="J46" s="43">
        <v>0</v>
      </c>
      <c r="K46" s="43">
        <v>0</v>
      </c>
      <c r="L46" s="43">
        <v>0</v>
      </c>
      <c r="M46" s="43">
        <v>0</v>
      </c>
      <c r="N46" s="41">
        <v>0</v>
      </c>
      <c r="O46" s="41">
        <v>0</v>
      </c>
      <c r="P46" s="41">
        <v>0</v>
      </c>
      <c r="Q46" s="41">
        <v>0</v>
      </c>
      <c r="R46" s="41">
        <v>0</v>
      </c>
      <c r="S46" s="41">
        <v>0</v>
      </c>
      <c r="T46" s="41">
        <v>0</v>
      </c>
      <c r="U46" s="41">
        <v>0</v>
      </c>
      <c r="V46" s="41">
        <v>0</v>
      </c>
      <c r="W46" s="45">
        <f t="shared" si="16"/>
        <v>0</v>
      </c>
      <c r="X46" s="41">
        <v>0</v>
      </c>
      <c r="Y46" s="45">
        <f t="shared" si="17"/>
        <v>0</v>
      </c>
    </row>
    <row r="47" spans="1:25" ht="12.75" customHeight="1" x14ac:dyDescent="0.2">
      <c r="A47" s="283" t="s">
        <v>273</v>
      </c>
      <c r="B47" s="283"/>
      <c r="C47" s="283"/>
      <c r="D47" s="283"/>
      <c r="E47" s="283"/>
      <c r="F47" s="283"/>
      <c r="G47" s="6">
        <v>39</v>
      </c>
      <c r="H47" s="43">
        <v>0</v>
      </c>
      <c r="I47" s="43">
        <v>0</v>
      </c>
      <c r="J47" s="43">
        <v>0</v>
      </c>
      <c r="K47" s="43">
        <v>0</v>
      </c>
      <c r="L47" s="43">
        <v>0</v>
      </c>
      <c r="M47" s="43">
        <v>0</v>
      </c>
      <c r="N47" s="41">
        <v>0</v>
      </c>
      <c r="O47" s="41">
        <v>0</v>
      </c>
      <c r="P47" s="41">
        <v>0</v>
      </c>
      <c r="Q47" s="41">
        <v>0</v>
      </c>
      <c r="R47" s="41">
        <v>0</v>
      </c>
      <c r="S47" s="41">
        <v>0</v>
      </c>
      <c r="T47" s="41">
        <v>0</v>
      </c>
      <c r="U47" s="41">
        <v>0</v>
      </c>
      <c r="V47" s="41">
        <v>0</v>
      </c>
      <c r="W47" s="45">
        <f t="shared" si="16"/>
        <v>0</v>
      </c>
      <c r="X47" s="41">
        <v>0</v>
      </c>
      <c r="Y47" s="45">
        <f t="shared" si="17"/>
        <v>0</v>
      </c>
    </row>
    <row r="48" spans="1:25" ht="12.75" customHeight="1" x14ac:dyDescent="0.2">
      <c r="A48" s="283" t="s">
        <v>274</v>
      </c>
      <c r="B48" s="283"/>
      <c r="C48" s="283"/>
      <c r="D48" s="283"/>
      <c r="E48" s="283"/>
      <c r="F48" s="283"/>
      <c r="G48" s="6">
        <v>40</v>
      </c>
      <c r="H48" s="41">
        <v>0</v>
      </c>
      <c r="I48" s="41">
        <v>0</v>
      </c>
      <c r="J48" s="41">
        <v>0</v>
      </c>
      <c r="K48" s="41">
        <v>0</v>
      </c>
      <c r="L48" s="41">
        <v>0</v>
      </c>
      <c r="M48" s="41">
        <v>0</v>
      </c>
      <c r="N48" s="41">
        <v>0</v>
      </c>
      <c r="O48" s="41">
        <v>0</v>
      </c>
      <c r="P48" s="41">
        <v>0</v>
      </c>
      <c r="Q48" s="41">
        <v>0</v>
      </c>
      <c r="R48" s="41">
        <v>0</v>
      </c>
      <c r="S48" s="41">
        <v>0</v>
      </c>
      <c r="T48" s="41">
        <v>0</v>
      </c>
      <c r="U48" s="41">
        <v>0</v>
      </c>
      <c r="V48" s="41">
        <v>0</v>
      </c>
      <c r="W48" s="45">
        <f t="shared" si="16"/>
        <v>0</v>
      </c>
      <c r="X48" s="41">
        <v>0</v>
      </c>
      <c r="Y48" s="45">
        <f t="shared" si="17"/>
        <v>0</v>
      </c>
    </row>
    <row r="49" spans="1:25" ht="12.75" customHeight="1" x14ac:dyDescent="0.2">
      <c r="A49" s="283" t="s">
        <v>275</v>
      </c>
      <c r="B49" s="283"/>
      <c r="C49" s="283"/>
      <c r="D49" s="283"/>
      <c r="E49" s="283"/>
      <c r="F49" s="283"/>
      <c r="G49" s="6">
        <v>41</v>
      </c>
      <c r="H49" s="43">
        <v>0</v>
      </c>
      <c r="I49" s="43">
        <v>0</v>
      </c>
      <c r="J49" s="43">
        <v>0</v>
      </c>
      <c r="K49" s="43">
        <v>0</v>
      </c>
      <c r="L49" s="43">
        <v>0</v>
      </c>
      <c r="M49" s="43">
        <v>0</v>
      </c>
      <c r="N49" s="41">
        <v>0</v>
      </c>
      <c r="O49" s="41">
        <v>0</v>
      </c>
      <c r="P49" s="41">
        <v>-5440</v>
      </c>
      <c r="Q49" s="41">
        <v>0</v>
      </c>
      <c r="R49" s="41">
        <v>0</v>
      </c>
      <c r="S49" s="41">
        <v>0</v>
      </c>
      <c r="T49" s="41">
        <v>0</v>
      </c>
      <c r="U49" s="41">
        <v>0</v>
      </c>
      <c r="V49" s="41">
        <v>0</v>
      </c>
      <c r="W49" s="45">
        <f t="shared" si="16"/>
        <v>-5440</v>
      </c>
      <c r="X49" s="41">
        <v>0</v>
      </c>
      <c r="Y49" s="45">
        <f t="shared" si="17"/>
        <v>-5440</v>
      </c>
    </row>
    <row r="50" spans="1:25" ht="24" customHeight="1" x14ac:dyDescent="0.2">
      <c r="A50" s="283" t="s">
        <v>421</v>
      </c>
      <c r="B50" s="283"/>
      <c r="C50" s="283"/>
      <c r="D50" s="283"/>
      <c r="E50" s="283"/>
      <c r="F50" s="283"/>
      <c r="G50" s="6">
        <v>42</v>
      </c>
      <c r="H50" s="41">
        <v>0</v>
      </c>
      <c r="I50" s="41">
        <v>0</v>
      </c>
      <c r="J50" s="41">
        <v>0</v>
      </c>
      <c r="K50" s="41">
        <v>0</v>
      </c>
      <c r="L50" s="41">
        <v>0</v>
      </c>
      <c r="M50" s="41">
        <v>0</v>
      </c>
      <c r="N50" s="41">
        <v>0</v>
      </c>
      <c r="O50" s="41">
        <v>0</v>
      </c>
      <c r="P50" s="41">
        <v>0</v>
      </c>
      <c r="Q50" s="41">
        <v>0</v>
      </c>
      <c r="R50" s="41">
        <v>0</v>
      </c>
      <c r="S50" s="41">
        <v>0</v>
      </c>
      <c r="T50" s="41">
        <v>0</v>
      </c>
      <c r="U50" s="41">
        <v>0</v>
      </c>
      <c r="V50" s="41">
        <v>0</v>
      </c>
      <c r="W50" s="45">
        <f t="shared" si="16"/>
        <v>0</v>
      </c>
      <c r="X50" s="41">
        <v>0</v>
      </c>
      <c r="Y50" s="45">
        <f t="shared" si="17"/>
        <v>0</v>
      </c>
    </row>
    <row r="51" spans="1:25" ht="26.45" customHeight="1" x14ac:dyDescent="0.2">
      <c r="A51" s="283" t="s">
        <v>422</v>
      </c>
      <c r="B51" s="283"/>
      <c r="C51" s="283"/>
      <c r="D51" s="283"/>
      <c r="E51" s="283"/>
      <c r="F51" s="283"/>
      <c r="G51" s="6">
        <v>43</v>
      </c>
      <c r="H51" s="41">
        <v>0</v>
      </c>
      <c r="I51" s="41">
        <v>0</v>
      </c>
      <c r="J51" s="41">
        <v>0</v>
      </c>
      <c r="K51" s="41">
        <v>0</v>
      </c>
      <c r="L51" s="41">
        <v>0</v>
      </c>
      <c r="M51" s="41">
        <v>0</v>
      </c>
      <c r="N51" s="41">
        <v>0</v>
      </c>
      <c r="O51" s="41">
        <v>0</v>
      </c>
      <c r="P51" s="41">
        <v>0</v>
      </c>
      <c r="Q51" s="41">
        <v>0</v>
      </c>
      <c r="R51" s="41">
        <v>0</v>
      </c>
      <c r="S51" s="41">
        <v>0</v>
      </c>
      <c r="T51" s="41">
        <v>0</v>
      </c>
      <c r="U51" s="41">
        <v>0</v>
      </c>
      <c r="V51" s="41">
        <v>0</v>
      </c>
      <c r="W51" s="45">
        <f t="shared" si="16"/>
        <v>0</v>
      </c>
      <c r="X51" s="41">
        <v>0</v>
      </c>
      <c r="Y51" s="45">
        <f t="shared" si="17"/>
        <v>0</v>
      </c>
    </row>
    <row r="52" spans="1:25" ht="22.7" customHeight="1" x14ac:dyDescent="0.2">
      <c r="A52" s="283" t="s">
        <v>423</v>
      </c>
      <c r="B52" s="283"/>
      <c r="C52" s="283"/>
      <c r="D52" s="283"/>
      <c r="E52" s="283"/>
      <c r="F52" s="283"/>
      <c r="G52" s="6">
        <v>44</v>
      </c>
      <c r="H52" s="41">
        <v>0</v>
      </c>
      <c r="I52" s="41">
        <v>0</v>
      </c>
      <c r="J52" s="41">
        <v>0</v>
      </c>
      <c r="K52" s="41">
        <v>0</v>
      </c>
      <c r="L52" s="41">
        <v>0</v>
      </c>
      <c r="M52" s="41">
        <v>0</v>
      </c>
      <c r="N52" s="41">
        <v>0</v>
      </c>
      <c r="O52" s="41">
        <v>0</v>
      </c>
      <c r="P52" s="41">
        <v>0</v>
      </c>
      <c r="Q52" s="41">
        <v>0</v>
      </c>
      <c r="R52" s="41">
        <v>0</v>
      </c>
      <c r="S52" s="41">
        <v>0</v>
      </c>
      <c r="T52" s="41">
        <v>0</v>
      </c>
      <c r="U52" s="41">
        <v>0</v>
      </c>
      <c r="V52" s="41">
        <v>0</v>
      </c>
      <c r="W52" s="45">
        <f t="shared" si="16"/>
        <v>0</v>
      </c>
      <c r="X52" s="41">
        <v>0</v>
      </c>
      <c r="Y52" s="45">
        <f t="shared" si="17"/>
        <v>0</v>
      </c>
    </row>
    <row r="53" spans="1:25" ht="12.75" customHeight="1" x14ac:dyDescent="0.2">
      <c r="A53" s="283" t="s">
        <v>276</v>
      </c>
      <c r="B53" s="283"/>
      <c r="C53" s="283"/>
      <c r="D53" s="283"/>
      <c r="E53" s="283"/>
      <c r="F53" s="283"/>
      <c r="G53" s="6">
        <v>45</v>
      </c>
      <c r="H53" s="41">
        <v>0</v>
      </c>
      <c r="I53" s="41">
        <v>0</v>
      </c>
      <c r="J53" s="41">
        <v>0</v>
      </c>
      <c r="K53" s="41">
        <v>0</v>
      </c>
      <c r="L53" s="41">
        <v>0</v>
      </c>
      <c r="M53" s="41">
        <v>0</v>
      </c>
      <c r="N53" s="41">
        <v>0</v>
      </c>
      <c r="O53" s="41">
        <v>0</v>
      </c>
      <c r="P53" s="41">
        <v>0</v>
      </c>
      <c r="Q53" s="41">
        <v>0</v>
      </c>
      <c r="R53" s="41">
        <v>0</v>
      </c>
      <c r="S53" s="41">
        <v>0</v>
      </c>
      <c r="T53" s="41">
        <v>0</v>
      </c>
      <c r="U53" s="41">
        <v>0</v>
      </c>
      <c r="V53" s="41">
        <v>0</v>
      </c>
      <c r="W53" s="45">
        <f t="shared" si="16"/>
        <v>0</v>
      </c>
      <c r="X53" s="41">
        <v>0</v>
      </c>
      <c r="Y53" s="45">
        <f t="shared" si="17"/>
        <v>0</v>
      </c>
    </row>
    <row r="54" spans="1:25" ht="12.75" customHeight="1" x14ac:dyDescent="0.2">
      <c r="A54" s="283" t="s">
        <v>424</v>
      </c>
      <c r="B54" s="283"/>
      <c r="C54" s="283"/>
      <c r="D54" s="283"/>
      <c r="E54" s="283"/>
      <c r="F54" s="283"/>
      <c r="G54" s="6">
        <v>46</v>
      </c>
      <c r="H54" s="41">
        <v>0</v>
      </c>
      <c r="I54" s="41">
        <v>0</v>
      </c>
      <c r="J54" s="41">
        <v>0</v>
      </c>
      <c r="K54" s="41">
        <v>0</v>
      </c>
      <c r="L54" s="41">
        <v>0</v>
      </c>
      <c r="M54" s="41">
        <v>0</v>
      </c>
      <c r="N54" s="41">
        <v>0</v>
      </c>
      <c r="O54" s="41">
        <v>0</v>
      </c>
      <c r="P54" s="41">
        <v>0</v>
      </c>
      <c r="Q54" s="41">
        <v>0</v>
      </c>
      <c r="R54" s="41">
        <v>0</v>
      </c>
      <c r="S54" s="41">
        <v>0</v>
      </c>
      <c r="T54" s="41">
        <v>0</v>
      </c>
      <c r="U54" s="41">
        <v>0</v>
      </c>
      <c r="V54" s="41">
        <v>0</v>
      </c>
      <c r="W54" s="45">
        <f t="shared" si="16"/>
        <v>0</v>
      </c>
      <c r="X54" s="41">
        <v>0</v>
      </c>
      <c r="Y54" s="45">
        <f t="shared" si="17"/>
        <v>0</v>
      </c>
    </row>
    <row r="55" spans="1:25" ht="12.75" customHeight="1" x14ac:dyDescent="0.2">
      <c r="A55" s="283" t="s">
        <v>432</v>
      </c>
      <c r="B55" s="283"/>
      <c r="C55" s="283"/>
      <c r="D55" s="283"/>
      <c r="E55" s="283"/>
      <c r="F55" s="283"/>
      <c r="G55" s="6">
        <v>47</v>
      </c>
      <c r="H55" s="41">
        <v>0</v>
      </c>
      <c r="I55" s="41">
        <v>0</v>
      </c>
      <c r="J55" s="41">
        <v>0</v>
      </c>
      <c r="K55" s="41">
        <v>0</v>
      </c>
      <c r="L55" s="41">
        <v>0</v>
      </c>
      <c r="M55" s="41">
        <v>0</v>
      </c>
      <c r="N55" s="41">
        <v>0</v>
      </c>
      <c r="O55" s="41">
        <v>0</v>
      </c>
      <c r="P55" s="41">
        <v>0</v>
      </c>
      <c r="Q55" s="41">
        <v>0</v>
      </c>
      <c r="R55" s="41">
        <v>0</v>
      </c>
      <c r="S55" s="41">
        <v>0</v>
      </c>
      <c r="T55" s="41">
        <v>0</v>
      </c>
      <c r="U55" s="41">
        <v>0</v>
      </c>
      <c r="V55" s="41">
        <v>0</v>
      </c>
      <c r="W55" s="45">
        <f t="shared" si="16"/>
        <v>0</v>
      </c>
      <c r="X55" s="41">
        <v>0</v>
      </c>
      <c r="Y55" s="45">
        <f t="shared" si="17"/>
        <v>0</v>
      </c>
    </row>
    <row r="56" spans="1:25" ht="12.75" customHeight="1" x14ac:dyDescent="0.2">
      <c r="A56" s="283" t="s">
        <v>425</v>
      </c>
      <c r="B56" s="283"/>
      <c r="C56" s="283"/>
      <c r="D56" s="283"/>
      <c r="E56" s="283"/>
      <c r="F56" s="283"/>
      <c r="G56" s="6">
        <v>48</v>
      </c>
      <c r="H56" s="41">
        <v>0</v>
      </c>
      <c r="I56" s="41">
        <v>0</v>
      </c>
      <c r="J56" s="41">
        <v>0</v>
      </c>
      <c r="K56" s="41">
        <v>0</v>
      </c>
      <c r="L56" s="41">
        <v>0</v>
      </c>
      <c r="M56" s="41">
        <v>0</v>
      </c>
      <c r="N56" s="41">
        <v>0</v>
      </c>
      <c r="O56" s="41">
        <v>0</v>
      </c>
      <c r="P56" s="41">
        <v>0</v>
      </c>
      <c r="Q56" s="41">
        <v>0</v>
      </c>
      <c r="R56" s="41">
        <v>0</v>
      </c>
      <c r="S56" s="41">
        <v>0</v>
      </c>
      <c r="T56" s="41">
        <v>0</v>
      </c>
      <c r="U56" s="41">
        <v>2739417</v>
      </c>
      <c r="V56" s="41">
        <v>0</v>
      </c>
      <c r="W56" s="45">
        <f t="shared" si="16"/>
        <v>2739417</v>
      </c>
      <c r="X56" s="41">
        <v>0</v>
      </c>
      <c r="Y56" s="45">
        <f t="shared" si="17"/>
        <v>2739417</v>
      </c>
    </row>
    <row r="57" spans="1:25" ht="12.75" customHeight="1" x14ac:dyDescent="0.2">
      <c r="A57" s="283" t="s">
        <v>433</v>
      </c>
      <c r="B57" s="283"/>
      <c r="C57" s="283"/>
      <c r="D57" s="283"/>
      <c r="E57" s="283"/>
      <c r="F57" s="283"/>
      <c r="G57" s="6">
        <v>49</v>
      </c>
      <c r="H57" s="41">
        <v>0</v>
      </c>
      <c r="I57" s="41">
        <v>0</v>
      </c>
      <c r="J57" s="41">
        <v>0</v>
      </c>
      <c r="K57" s="41">
        <v>0</v>
      </c>
      <c r="L57" s="41">
        <v>0</v>
      </c>
      <c r="M57" s="41">
        <v>0</v>
      </c>
      <c r="N57" s="41">
        <v>0</v>
      </c>
      <c r="O57" s="41">
        <v>0</v>
      </c>
      <c r="P57" s="41">
        <v>0</v>
      </c>
      <c r="Q57" s="41">
        <v>0</v>
      </c>
      <c r="R57" s="41">
        <v>0</v>
      </c>
      <c r="S57" s="41">
        <v>0</v>
      </c>
      <c r="T57" s="41">
        <v>0</v>
      </c>
      <c r="U57" s="41">
        <v>304605806</v>
      </c>
      <c r="V57" s="41">
        <v>-304605806</v>
      </c>
      <c r="W57" s="45">
        <f t="shared" si="16"/>
        <v>0</v>
      </c>
      <c r="X57" s="41">
        <v>0</v>
      </c>
      <c r="Y57" s="45">
        <f t="shared" si="17"/>
        <v>0</v>
      </c>
    </row>
    <row r="58" spans="1:25" ht="12.75" customHeight="1" x14ac:dyDescent="0.2">
      <c r="A58" s="283" t="s">
        <v>427</v>
      </c>
      <c r="B58" s="283"/>
      <c r="C58" s="283"/>
      <c r="D58" s="283"/>
      <c r="E58" s="283"/>
      <c r="F58" s="283"/>
      <c r="G58" s="6">
        <v>50</v>
      </c>
      <c r="H58" s="41">
        <v>0</v>
      </c>
      <c r="I58" s="41">
        <v>0</v>
      </c>
      <c r="J58" s="41">
        <v>0</v>
      </c>
      <c r="K58" s="41">
        <v>0</v>
      </c>
      <c r="L58" s="41">
        <v>0</v>
      </c>
      <c r="M58" s="41">
        <v>0</v>
      </c>
      <c r="N58" s="41">
        <v>0</v>
      </c>
      <c r="O58" s="41">
        <v>0</v>
      </c>
      <c r="P58" s="41">
        <v>0</v>
      </c>
      <c r="Q58" s="41">
        <v>0</v>
      </c>
      <c r="R58" s="41">
        <v>0</v>
      </c>
      <c r="S58" s="41">
        <v>0</v>
      </c>
      <c r="T58" s="41">
        <v>0</v>
      </c>
      <c r="U58" s="41">
        <v>0</v>
      </c>
      <c r="V58" s="41">
        <v>0</v>
      </c>
      <c r="W58" s="45">
        <f t="shared" si="16"/>
        <v>0</v>
      </c>
      <c r="X58" s="41">
        <v>0</v>
      </c>
      <c r="Y58" s="45">
        <f t="shared" si="17"/>
        <v>0</v>
      </c>
    </row>
    <row r="59" spans="1:25" ht="25.5" customHeight="1" x14ac:dyDescent="0.2">
      <c r="A59" s="284" t="s">
        <v>434</v>
      </c>
      <c r="B59" s="284"/>
      <c r="C59" s="284"/>
      <c r="D59" s="284"/>
      <c r="E59" s="284"/>
      <c r="F59" s="284"/>
      <c r="G59" s="8">
        <v>51</v>
      </c>
      <c r="H59" s="44">
        <f>SUM(H39:H58)</f>
        <v>1672021210</v>
      </c>
      <c r="I59" s="44">
        <f t="shared" ref="I59:Y59" si="18">SUM(I39:I58)</f>
        <v>5710563</v>
      </c>
      <c r="J59" s="44">
        <f t="shared" si="18"/>
        <v>83601061</v>
      </c>
      <c r="K59" s="44">
        <f t="shared" si="18"/>
        <v>136815284</v>
      </c>
      <c r="L59" s="44">
        <f t="shared" si="18"/>
        <v>124418266</v>
      </c>
      <c r="M59" s="44">
        <f t="shared" si="18"/>
        <v>0</v>
      </c>
      <c r="N59" s="44">
        <f t="shared" si="18"/>
        <v>2249472</v>
      </c>
      <c r="O59" s="44">
        <f t="shared" si="18"/>
        <v>0</v>
      </c>
      <c r="P59" s="44">
        <f t="shared" si="18"/>
        <v>105891</v>
      </c>
      <c r="Q59" s="44">
        <f t="shared" si="18"/>
        <v>0</v>
      </c>
      <c r="R59" s="44">
        <f t="shared" si="18"/>
        <v>0</v>
      </c>
      <c r="S59" s="44">
        <f t="shared" si="18"/>
        <v>0</v>
      </c>
      <c r="T59" s="44">
        <f t="shared" si="18"/>
        <v>0</v>
      </c>
      <c r="U59" s="44">
        <f t="shared" si="18"/>
        <v>845959390</v>
      </c>
      <c r="V59" s="44">
        <f t="shared" si="18"/>
        <v>246253577</v>
      </c>
      <c r="W59" s="44">
        <f t="shared" si="18"/>
        <v>2868298182</v>
      </c>
      <c r="X59" s="44">
        <f t="shared" si="18"/>
        <v>0</v>
      </c>
      <c r="Y59" s="44">
        <f t="shared" si="18"/>
        <v>2868298182</v>
      </c>
    </row>
    <row r="60" spans="1:25" x14ac:dyDescent="0.2">
      <c r="A60" s="285" t="s">
        <v>277</v>
      </c>
      <c r="B60" s="286"/>
      <c r="C60" s="286"/>
      <c r="D60" s="286"/>
      <c r="E60" s="286"/>
      <c r="F60" s="286"/>
      <c r="G60" s="286"/>
      <c r="H60" s="286"/>
      <c r="I60" s="286"/>
      <c r="J60" s="286"/>
      <c r="K60" s="286"/>
      <c r="L60" s="286"/>
      <c r="M60" s="286"/>
      <c r="N60" s="286"/>
      <c r="O60" s="286"/>
      <c r="P60" s="286"/>
      <c r="Q60" s="286"/>
      <c r="R60" s="286"/>
      <c r="S60" s="286"/>
      <c r="T60" s="286"/>
      <c r="U60" s="286"/>
      <c r="V60" s="286"/>
      <c r="W60" s="286"/>
      <c r="X60" s="286"/>
      <c r="Y60" s="286"/>
    </row>
    <row r="61" spans="1:25" ht="31.7" customHeight="1" x14ac:dyDescent="0.2">
      <c r="A61" s="281" t="s">
        <v>435</v>
      </c>
      <c r="B61" s="281"/>
      <c r="C61" s="281"/>
      <c r="D61" s="281"/>
      <c r="E61" s="281"/>
      <c r="F61" s="281"/>
      <c r="G61" s="7">
        <v>52</v>
      </c>
      <c r="H61" s="45">
        <f>SUM(H41:H49)</f>
        <v>0</v>
      </c>
      <c r="I61" s="45">
        <f t="shared" ref="I61:Y61" si="19">SUM(I41:I49)</f>
        <v>0</v>
      </c>
      <c r="J61" s="45">
        <f t="shared" si="19"/>
        <v>0</v>
      </c>
      <c r="K61" s="45">
        <f t="shared" si="19"/>
        <v>0</v>
      </c>
      <c r="L61" s="45">
        <f t="shared" si="19"/>
        <v>0</v>
      </c>
      <c r="M61" s="45">
        <f t="shared" si="19"/>
        <v>0</v>
      </c>
      <c r="N61" s="45">
        <f t="shared" si="19"/>
        <v>0</v>
      </c>
      <c r="O61" s="45">
        <f t="shared" si="19"/>
        <v>0</v>
      </c>
      <c r="P61" s="45">
        <f t="shared" si="19"/>
        <v>24782</v>
      </c>
      <c r="Q61" s="45">
        <f t="shared" si="19"/>
        <v>0</v>
      </c>
      <c r="R61" s="45">
        <f t="shared" si="19"/>
        <v>0</v>
      </c>
      <c r="S61" s="45">
        <f t="shared" ref="S61:T61" si="20">SUM(S41:S49)</f>
        <v>0</v>
      </c>
      <c r="T61" s="45">
        <f t="shared" si="20"/>
        <v>0</v>
      </c>
      <c r="U61" s="45">
        <f t="shared" si="19"/>
        <v>0</v>
      </c>
      <c r="V61" s="45">
        <f t="shared" si="19"/>
        <v>0</v>
      </c>
      <c r="W61" s="45">
        <f t="shared" si="19"/>
        <v>24782</v>
      </c>
      <c r="X61" s="45">
        <f t="shared" si="19"/>
        <v>0</v>
      </c>
      <c r="Y61" s="45">
        <f t="shared" si="19"/>
        <v>24782</v>
      </c>
    </row>
    <row r="62" spans="1:25" ht="27.75" customHeight="1" x14ac:dyDescent="0.2">
      <c r="A62" s="281" t="s">
        <v>436</v>
      </c>
      <c r="B62" s="281"/>
      <c r="C62" s="281"/>
      <c r="D62" s="281"/>
      <c r="E62" s="281"/>
      <c r="F62" s="281"/>
      <c r="G62" s="7">
        <v>53</v>
      </c>
      <c r="H62" s="45">
        <f>H40+H61</f>
        <v>0</v>
      </c>
      <c r="I62" s="45">
        <f t="shared" ref="I62:Y62" si="21">I40+I61</f>
        <v>0</v>
      </c>
      <c r="J62" s="45">
        <f t="shared" si="21"/>
        <v>0</v>
      </c>
      <c r="K62" s="45">
        <f t="shared" si="21"/>
        <v>0</v>
      </c>
      <c r="L62" s="45">
        <f t="shared" si="21"/>
        <v>0</v>
      </c>
      <c r="M62" s="45">
        <f t="shared" si="21"/>
        <v>0</v>
      </c>
      <c r="N62" s="45">
        <f t="shared" si="21"/>
        <v>0</v>
      </c>
      <c r="O62" s="45">
        <f t="shared" si="21"/>
        <v>0</v>
      </c>
      <c r="P62" s="45">
        <f t="shared" si="21"/>
        <v>24782</v>
      </c>
      <c r="Q62" s="45">
        <f t="shared" si="21"/>
        <v>0</v>
      </c>
      <c r="R62" s="45">
        <f t="shared" si="21"/>
        <v>0</v>
      </c>
      <c r="S62" s="45">
        <f t="shared" ref="S62:T62" si="22">S40+S61</f>
        <v>0</v>
      </c>
      <c r="T62" s="45">
        <f t="shared" si="22"/>
        <v>0</v>
      </c>
      <c r="U62" s="45">
        <f t="shared" si="21"/>
        <v>0</v>
      </c>
      <c r="V62" s="45">
        <f t="shared" si="21"/>
        <v>246253577</v>
      </c>
      <c r="W62" s="45">
        <f t="shared" si="21"/>
        <v>246278359</v>
      </c>
      <c r="X62" s="45">
        <f t="shared" si="21"/>
        <v>0</v>
      </c>
      <c r="Y62" s="45">
        <f t="shared" si="21"/>
        <v>246278359</v>
      </c>
    </row>
    <row r="63" spans="1:25" ht="29.25" customHeight="1" x14ac:dyDescent="0.2">
      <c r="A63" s="282" t="s">
        <v>437</v>
      </c>
      <c r="B63" s="282"/>
      <c r="C63" s="282"/>
      <c r="D63" s="282"/>
      <c r="E63" s="282"/>
      <c r="F63" s="282"/>
      <c r="G63" s="8">
        <v>54</v>
      </c>
      <c r="H63" s="46">
        <f>SUM(H50:H58)</f>
        <v>0</v>
      </c>
      <c r="I63" s="46">
        <f t="shared" ref="I63:Y63" si="23">SUM(I50:I58)</f>
        <v>0</v>
      </c>
      <c r="J63" s="46">
        <f t="shared" si="23"/>
        <v>0</v>
      </c>
      <c r="K63" s="46">
        <f t="shared" si="23"/>
        <v>0</v>
      </c>
      <c r="L63" s="46">
        <f t="shared" si="23"/>
        <v>0</v>
      </c>
      <c r="M63" s="46">
        <f t="shared" si="23"/>
        <v>0</v>
      </c>
      <c r="N63" s="46">
        <f t="shared" si="23"/>
        <v>0</v>
      </c>
      <c r="O63" s="46">
        <f t="shared" si="23"/>
        <v>0</v>
      </c>
      <c r="P63" s="46">
        <f t="shared" si="23"/>
        <v>0</v>
      </c>
      <c r="Q63" s="46">
        <f t="shared" si="23"/>
        <v>0</v>
      </c>
      <c r="R63" s="46">
        <f t="shared" si="23"/>
        <v>0</v>
      </c>
      <c r="S63" s="46">
        <f t="shared" ref="S63:T63" si="24">SUM(S50:S58)</f>
        <v>0</v>
      </c>
      <c r="T63" s="46">
        <f t="shared" si="24"/>
        <v>0</v>
      </c>
      <c r="U63" s="46">
        <f t="shared" si="23"/>
        <v>307345223</v>
      </c>
      <c r="V63" s="46">
        <f t="shared" si="23"/>
        <v>-304605806</v>
      </c>
      <c r="W63" s="46">
        <f t="shared" si="23"/>
        <v>2739417</v>
      </c>
      <c r="X63" s="46">
        <f t="shared" si="23"/>
        <v>0</v>
      </c>
      <c r="Y63" s="46">
        <f t="shared" si="23"/>
        <v>2739417</v>
      </c>
    </row>
  </sheetData>
  <sheetProtection algorithmName="SHA-512" hashValue="gKCjn+TFrBTsUj8d7gzhPtntQp/No/f3toqaBSipnktkRZLSchXpJPbgbskD0jL5VOYpMDeee/W4Zipqrv8+zA==" saltValue="RFcIqDb0W+zz/rvn9+c1q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workbookViewId="0">
      <selection sqref="A1:I40"/>
    </sheetView>
  </sheetViews>
  <sheetFormatPr defaultRowHeight="12.75" x14ac:dyDescent="0.2"/>
  <cols>
    <col min="9" max="9" width="95" customWidth="1"/>
  </cols>
  <sheetData>
    <row r="1" spans="1:9" x14ac:dyDescent="0.2">
      <c r="A1" s="308" t="s">
        <v>464</v>
      </c>
      <c r="B1" s="309"/>
      <c r="C1" s="309"/>
      <c r="D1" s="309"/>
      <c r="E1" s="309"/>
      <c r="F1" s="309"/>
      <c r="G1" s="309"/>
      <c r="H1" s="309"/>
      <c r="I1" s="309"/>
    </row>
    <row r="2" spans="1:9" x14ac:dyDescent="0.2">
      <c r="A2" s="309"/>
      <c r="B2" s="309"/>
      <c r="C2" s="309"/>
      <c r="D2" s="309"/>
      <c r="E2" s="309"/>
      <c r="F2" s="309"/>
      <c r="G2" s="309"/>
      <c r="H2" s="309"/>
      <c r="I2" s="309"/>
    </row>
    <row r="3" spans="1:9" x14ac:dyDescent="0.2">
      <c r="A3" s="309"/>
      <c r="B3" s="309"/>
      <c r="C3" s="309"/>
      <c r="D3" s="309"/>
      <c r="E3" s="309"/>
      <c r="F3" s="309"/>
      <c r="G3" s="309"/>
      <c r="H3" s="309"/>
      <c r="I3" s="309"/>
    </row>
    <row r="4" spans="1:9" x14ac:dyDescent="0.2">
      <c r="A4" s="309"/>
      <c r="B4" s="309"/>
      <c r="C4" s="309"/>
      <c r="D4" s="309"/>
      <c r="E4" s="309"/>
      <c r="F4" s="309"/>
      <c r="G4" s="309"/>
      <c r="H4" s="309"/>
      <c r="I4" s="309"/>
    </row>
    <row r="5" spans="1:9" x14ac:dyDescent="0.2">
      <c r="A5" s="309"/>
      <c r="B5" s="309"/>
      <c r="C5" s="309"/>
      <c r="D5" s="309"/>
      <c r="E5" s="309"/>
      <c r="F5" s="309"/>
      <c r="G5" s="309"/>
      <c r="H5" s="309"/>
      <c r="I5" s="309"/>
    </row>
    <row r="6" spans="1:9" x14ac:dyDescent="0.2">
      <c r="A6" s="309"/>
      <c r="B6" s="309"/>
      <c r="C6" s="309"/>
      <c r="D6" s="309"/>
      <c r="E6" s="309"/>
      <c r="F6" s="309"/>
      <c r="G6" s="309"/>
      <c r="H6" s="309"/>
      <c r="I6" s="309"/>
    </row>
    <row r="7" spans="1:9" x14ac:dyDescent="0.2">
      <c r="A7" s="309"/>
      <c r="B7" s="309"/>
      <c r="C7" s="309"/>
      <c r="D7" s="309"/>
      <c r="E7" s="309"/>
      <c r="F7" s="309"/>
      <c r="G7" s="309"/>
      <c r="H7" s="309"/>
      <c r="I7" s="309"/>
    </row>
    <row r="8" spans="1:9" x14ac:dyDescent="0.2">
      <c r="A8" s="309"/>
      <c r="B8" s="309"/>
      <c r="C8" s="309"/>
      <c r="D8" s="309"/>
      <c r="E8" s="309"/>
      <c r="F8" s="309"/>
      <c r="G8" s="309"/>
      <c r="H8" s="309"/>
      <c r="I8" s="309"/>
    </row>
    <row r="9" spans="1:9" x14ac:dyDescent="0.2">
      <c r="A9" s="309"/>
      <c r="B9" s="309"/>
      <c r="C9" s="309"/>
      <c r="D9" s="309"/>
      <c r="E9" s="309"/>
      <c r="F9" s="309"/>
      <c r="G9" s="309"/>
      <c r="H9" s="309"/>
      <c r="I9" s="309"/>
    </row>
    <row r="10" spans="1:9" x14ac:dyDescent="0.2">
      <c r="A10" s="309"/>
      <c r="B10" s="309"/>
      <c r="C10" s="309"/>
      <c r="D10" s="309"/>
      <c r="E10" s="309"/>
      <c r="F10" s="309"/>
      <c r="G10" s="309"/>
      <c r="H10" s="309"/>
      <c r="I10" s="309"/>
    </row>
    <row r="11" spans="1:9" x14ac:dyDescent="0.2">
      <c r="A11" s="309"/>
      <c r="B11" s="309"/>
      <c r="C11" s="309"/>
      <c r="D11" s="309"/>
      <c r="E11" s="309"/>
      <c r="F11" s="309"/>
      <c r="G11" s="309"/>
      <c r="H11" s="309"/>
      <c r="I11" s="309"/>
    </row>
    <row r="12" spans="1:9" x14ac:dyDescent="0.2">
      <c r="A12" s="309"/>
      <c r="B12" s="309"/>
      <c r="C12" s="309"/>
      <c r="D12" s="309"/>
      <c r="E12" s="309"/>
      <c r="F12" s="309"/>
      <c r="G12" s="309"/>
      <c r="H12" s="309"/>
      <c r="I12" s="309"/>
    </row>
    <row r="13" spans="1:9" x14ac:dyDescent="0.2">
      <c r="A13" s="309"/>
      <c r="B13" s="309"/>
      <c r="C13" s="309"/>
      <c r="D13" s="309"/>
      <c r="E13" s="309"/>
      <c r="F13" s="309"/>
      <c r="G13" s="309"/>
      <c r="H13" s="309"/>
      <c r="I13" s="309"/>
    </row>
    <row r="14" spans="1:9" x14ac:dyDescent="0.2">
      <c r="A14" s="309"/>
      <c r="B14" s="309"/>
      <c r="C14" s="309"/>
      <c r="D14" s="309"/>
      <c r="E14" s="309"/>
      <c r="F14" s="309"/>
      <c r="G14" s="309"/>
      <c r="H14" s="309"/>
      <c r="I14" s="309"/>
    </row>
    <row r="15" spans="1:9" x14ac:dyDescent="0.2">
      <c r="A15" s="309"/>
      <c r="B15" s="309"/>
      <c r="C15" s="309"/>
      <c r="D15" s="309"/>
      <c r="E15" s="309"/>
      <c r="F15" s="309"/>
      <c r="G15" s="309"/>
      <c r="H15" s="309"/>
      <c r="I15" s="309"/>
    </row>
    <row r="16" spans="1:9" x14ac:dyDescent="0.2">
      <c r="A16" s="309"/>
      <c r="B16" s="309"/>
      <c r="C16" s="309"/>
      <c r="D16" s="309"/>
      <c r="E16" s="309"/>
      <c r="F16" s="309"/>
      <c r="G16" s="309"/>
      <c r="H16" s="309"/>
      <c r="I16" s="309"/>
    </row>
    <row r="17" spans="1:9" x14ac:dyDescent="0.2">
      <c r="A17" s="309"/>
      <c r="B17" s="309"/>
      <c r="C17" s="309"/>
      <c r="D17" s="309"/>
      <c r="E17" s="309"/>
      <c r="F17" s="309"/>
      <c r="G17" s="309"/>
      <c r="H17" s="309"/>
      <c r="I17" s="309"/>
    </row>
    <row r="18" spans="1:9" x14ac:dyDescent="0.2">
      <c r="A18" s="309"/>
      <c r="B18" s="309"/>
      <c r="C18" s="309"/>
      <c r="D18" s="309"/>
      <c r="E18" s="309"/>
      <c r="F18" s="309"/>
      <c r="G18" s="309"/>
      <c r="H18" s="309"/>
      <c r="I18" s="309"/>
    </row>
    <row r="19" spans="1:9" x14ac:dyDescent="0.2">
      <c r="A19" s="309"/>
      <c r="B19" s="309"/>
      <c r="C19" s="309"/>
      <c r="D19" s="309"/>
      <c r="E19" s="309"/>
      <c r="F19" s="309"/>
      <c r="G19" s="309"/>
      <c r="H19" s="309"/>
      <c r="I19" s="309"/>
    </row>
    <row r="20" spans="1:9" x14ac:dyDescent="0.2">
      <c r="A20" s="309"/>
      <c r="B20" s="309"/>
      <c r="C20" s="309"/>
      <c r="D20" s="309"/>
      <c r="E20" s="309"/>
      <c r="F20" s="309"/>
      <c r="G20" s="309"/>
      <c r="H20" s="309"/>
      <c r="I20" s="309"/>
    </row>
    <row r="21" spans="1:9" x14ac:dyDescent="0.2">
      <c r="A21" s="309"/>
      <c r="B21" s="309"/>
      <c r="C21" s="309"/>
      <c r="D21" s="309"/>
      <c r="E21" s="309"/>
      <c r="F21" s="309"/>
      <c r="G21" s="309"/>
      <c r="H21" s="309"/>
      <c r="I21" s="309"/>
    </row>
    <row r="22" spans="1:9" x14ac:dyDescent="0.2">
      <c r="A22" s="309"/>
      <c r="B22" s="309"/>
      <c r="C22" s="309"/>
      <c r="D22" s="309"/>
      <c r="E22" s="309"/>
      <c r="F22" s="309"/>
      <c r="G22" s="309"/>
      <c r="H22" s="309"/>
      <c r="I22" s="309"/>
    </row>
    <row r="23" spans="1:9" x14ac:dyDescent="0.2">
      <c r="A23" s="309"/>
      <c r="B23" s="309"/>
      <c r="C23" s="309"/>
      <c r="D23" s="309"/>
      <c r="E23" s="309"/>
      <c r="F23" s="309"/>
      <c r="G23" s="309"/>
      <c r="H23" s="309"/>
      <c r="I23" s="309"/>
    </row>
    <row r="24" spans="1:9" x14ac:dyDescent="0.2">
      <c r="A24" s="309"/>
      <c r="B24" s="309"/>
      <c r="C24" s="309"/>
      <c r="D24" s="309"/>
      <c r="E24" s="309"/>
      <c r="F24" s="309"/>
      <c r="G24" s="309"/>
      <c r="H24" s="309"/>
      <c r="I24" s="309"/>
    </row>
    <row r="25" spans="1:9" x14ac:dyDescent="0.2">
      <c r="A25" s="309"/>
      <c r="B25" s="309"/>
      <c r="C25" s="309"/>
      <c r="D25" s="309"/>
      <c r="E25" s="309"/>
      <c r="F25" s="309"/>
      <c r="G25" s="309"/>
      <c r="H25" s="309"/>
      <c r="I25" s="309"/>
    </row>
    <row r="26" spans="1:9" x14ac:dyDescent="0.2">
      <c r="A26" s="309"/>
      <c r="B26" s="309"/>
      <c r="C26" s="309"/>
      <c r="D26" s="309"/>
      <c r="E26" s="309"/>
      <c r="F26" s="309"/>
      <c r="G26" s="309"/>
      <c r="H26" s="309"/>
      <c r="I26" s="309"/>
    </row>
    <row r="27" spans="1:9" x14ac:dyDescent="0.2">
      <c r="A27" s="309"/>
      <c r="B27" s="309"/>
      <c r="C27" s="309"/>
      <c r="D27" s="309"/>
      <c r="E27" s="309"/>
      <c r="F27" s="309"/>
      <c r="G27" s="309"/>
      <c r="H27" s="309"/>
      <c r="I27" s="309"/>
    </row>
    <row r="28" spans="1:9" x14ac:dyDescent="0.2">
      <c r="A28" s="309"/>
      <c r="B28" s="309"/>
      <c r="C28" s="309"/>
      <c r="D28" s="309"/>
      <c r="E28" s="309"/>
      <c r="F28" s="309"/>
      <c r="G28" s="309"/>
      <c r="H28" s="309"/>
      <c r="I28" s="309"/>
    </row>
    <row r="29" spans="1:9" x14ac:dyDescent="0.2">
      <c r="A29" s="309"/>
      <c r="B29" s="309"/>
      <c r="C29" s="309"/>
      <c r="D29" s="309"/>
      <c r="E29" s="309"/>
      <c r="F29" s="309"/>
      <c r="G29" s="309"/>
      <c r="H29" s="309"/>
      <c r="I29" s="309"/>
    </row>
    <row r="30" spans="1:9" x14ac:dyDescent="0.2">
      <c r="A30" s="309"/>
      <c r="B30" s="309"/>
      <c r="C30" s="309"/>
      <c r="D30" s="309"/>
      <c r="E30" s="309"/>
      <c r="F30" s="309"/>
      <c r="G30" s="309"/>
      <c r="H30" s="309"/>
      <c r="I30" s="309"/>
    </row>
    <row r="31" spans="1:9" x14ac:dyDescent="0.2">
      <c r="A31" s="309"/>
      <c r="B31" s="309"/>
      <c r="C31" s="309"/>
      <c r="D31" s="309"/>
      <c r="E31" s="309"/>
      <c r="F31" s="309"/>
      <c r="G31" s="309"/>
      <c r="H31" s="309"/>
      <c r="I31" s="309"/>
    </row>
    <row r="32" spans="1:9" x14ac:dyDescent="0.2">
      <c r="A32" s="309"/>
      <c r="B32" s="309"/>
      <c r="C32" s="309"/>
      <c r="D32" s="309"/>
      <c r="E32" s="309"/>
      <c r="F32" s="309"/>
      <c r="G32" s="309"/>
      <c r="H32" s="309"/>
      <c r="I32" s="309"/>
    </row>
    <row r="33" spans="1:9" x14ac:dyDescent="0.2">
      <c r="A33" s="309"/>
      <c r="B33" s="309"/>
      <c r="C33" s="309"/>
      <c r="D33" s="309"/>
      <c r="E33" s="309"/>
      <c r="F33" s="309"/>
      <c r="G33" s="309"/>
      <c r="H33" s="309"/>
      <c r="I33" s="309"/>
    </row>
    <row r="34" spans="1:9" x14ac:dyDescent="0.2">
      <c r="A34" s="309"/>
      <c r="B34" s="309"/>
      <c r="C34" s="309"/>
      <c r="D34" s="309"/>
      <c r="E34" s="309"/>
      <c r="F34" s="309"/>
      <c r="G34" s="309"/>
      <c r="H34" s="309"/>
      <c r="I34" s="309"/>
    </row>
    <row r="35" spans="1:9" x14ac:dyDescent="0.2">
      <c r="A35" s="309"/>
      <c r="B35" s="309"/>
      <c r="C35" s="309"/>
      <c r="D35" s="309"/>
      <c r="E35" s="309"/>
      <c r="F35" s="309"/>
      <c r="G35" s="309"/>
      <c r="H35" s="309"/>
      <c r="I35" s="309"/>
    </row>
    <row r="36" spans="1:9" x14ac:dyDescent="0.2">
      <c r="A36" s="309"/>
      <c r="B36" s="309"/>
      <c r="C36" s="309"/>
      <c r="D36" s="309"/>
      <c r="E36" s="309"/>
      <c r="F36" s="309"/>
      <c r="G36" s="309"/>
      <c r="H36" s="309"/>
      <c r="I36" s="309"/>
    </row>
    <row r="37" spans="1:9" x14ac:dyDescent="0.2">
      <c r="A37" s="309"/>
      <c r="B37" s="309"/>
      <c r="C37" s="309"/>
      <c r="D37" s="309"/>
      <c r="E37" s="309"/>
      <c r="F37" s="309"/>
      <c r="G37" s="309"/>
      <c r="H37" s="309"/>
      <c r="I37" s="309"/>
    </row>
    <row r="38" spans="1:9" x14ac:dyDescent="0.2">
      <c r="A38" s="309"/>
      <c r="B38" s="309"/>
      <c r="C38" s="309"/>
      <c r="D38" s="309"/>
      <c r="E38" s="309"/>
      <c r="F38" s="309"/>
      <c r="G38" s="309"/>
      <c r="H38" s="309"/>
      <c r="I38" s="309"/>
    </row>
    <row r="39" spans="1:9" ht="185.25" customHeight="1" x14ac:dyDescent="0.2">
      <c r="A39" s="309"/>
      <c r="B39" s="309"/>
      <c r="C39" s="309"/>
      <c r="D39" s="309"/>
      <c r="E39" s="309"/>
      <c r="F39" s="309"/>
      <c r="G39" s="309"/>
      <c r="H39" s="309"/>
      <c r="I39" s="309"/>
    </row>
    <row r="40" spans="1:9" ht="253.35" customHeight="1" x14ac:dyDescent="0.2">
      <c r="A40" s="309"/>
      <c r="B40" s="309"/>
      <c r="C40" s="309"/>
      <c r="D40" s="309"/>
      <c r="E40" s="309"/>
      <c r="F40" s="309"/>
      <c r="G40" s="309"/>
      <c r="H40" s="309"/>
      <c r="I40" s="309"/>
    </row>
    <row r="41" spans="1:9" ht="61.15" customHeight="1" x14ac:dyDescent="0.2">
      <c r="A41" s="308" t="s">
        <v>465</v>
      </c>
      <c r="B41" s="309"/>
      <c r="C41" s="309"/>
      <c r="D41" s="309"/>
      <c r="E41" s="309"/>
      <c r="F41" s="309"/>
      <c r="G41" s="309"/>
      <c r="H41" s="309"/>
      <c r="I41" s="309"/>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90b57c-2e4d-4ed9-b313-510fc704fe75"/>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 Benčić</cp:lastModifiedBy>
  <cp:lastPrinted>2018-04-25T06:49:36Z</cp:lastPrinted>
  <dcterms:created xsi:type="dcterms:W3CDTF">2008-10-17T11:51:54Z</dcterms:created>
  <dcterms:modified xsi:type="dcterms:W3CDTF">2022-07-21T08:43:34Z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